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ccouncil-my.sharepoint.com/personal/selina_simpson_cheshirewestandchester_gov_uk/Documents/Documents/Cheshire West and Chester/Localities/Spacehive/CCIN/"/>
    </mc:Choice>
  </mc:AlternateContent>
  <xr:revisionPtr revIDLastSave="4" documentId="8_{46B0CDD5-9D05-420F-AB27-0DD234B5D3B0}" xr6:coauthVersionLast="47" xr6:coauthVersionMax="47" xr10:uidLastSave="{FBA8115A-7815-4F7E-87DC-9365137DF13E}"/>
  <bookViews>
    <workbookView xWindow="-110" yWindow="-110" windowWidth="19420" windowHeight="10300" firstSheet="1" activeTab="1" xr2:uid="{642E4D13-F88D-4765-8D3E-DA2498B2F3AE}"/>
  </bookViews>
  <sheets>
    <sheet name="Sheet1" sheetId="2" r:id="rId1"/>
    <sheet name="CWC contribution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4" i="1"/>
  <c r="M67" i="1"/>
  <c r="S67" i="1" s="1"/>
  <c r="T67" i="1" s="1"/>
  <c r="O67" i="1"/>
  <c r="P67" i="1" s="1"/>
  <c r="M58" i="1"/>
  <c r="S58" i="1" s="1"/>
  <c r="T58" i="1" s="1"/>
  <c r="M59" i="1"/>
  <c r="S59" i="1" s="1"/>
  <c r="T59" i="1" s="1"/>
  <c r="M60" i="1"/>
  <c r="S60" i="1" s="1"/>
  <c r="T60" i="1" s="1"/>
  <c r="M61" i="1"/>
  <c r="M62" i="1"/>
  <c r="S62" i="1" s="1"/>
  <c r="T62" i="1" s="1"/>
  <c r="M63" i="1"/>
  <c r="M64" i="1"/>
  <c r="S64" i="1" s="1"/>
  <c r="T64" i="1" s="1"/>
  <c r="M65" i="1"/>
  <c r="M66" i="1"/>
  <c r="S66" i="1" s="1"/>
  <c r="T66" i="1" s="1"/>
  <c r="O66" i="1" l="1"/>
  <c r="P66" i="1" s="1"/>
  <c r="O60" i="1"/>
  <c r="P60" i="1" s="1"/>
  <c r="O63" i="1"/>
  <c r="P63" i="1" s="1"/>
  <c r="O65" i="1"/>
  <c r="P65" i="1" s="1"/>
  <c r="S65" i="1"/>
  <c r="T65" i="1" s="1"/>
  <c r="O64" i="1"/>
  <c r="P64" i="1" s="1"/>
  <c r="O61" i="1"/>
  <c r="P61" i="1" s="1"/>
  <c r="S61" i="1"/>
  <c r="T61" i="1" s="1"/>
  <c r="O58" i="1"/>
  <c r="P58" i="1" s="1"/>
  <c r="S63" i="1"/>
  <c r="T63" i="1" s="1"/>
  <c r="O62" i="1"/>
  <c r="P62" i="1" s="1"/>
  <c r="O59" i="1"/>
  <c r="P59" i="1" s="1"/>
  <c r="M9" i="1"/>
  <c r="S9" i="1" s="1"/>
  <c r="T9" i="1" s="1"/>
  <c r="M10" i="1"/>
  <c r="S10" i="1" s="1"/>
  <c r="T10" i="1" s="1"/>
  <c r="M11" i="1"/>
  <c r="S11" i="1" s="1"/>
  <c r="T11" i="1" s="1"/>
  <c r="M12" i="1"/>
  <c r="S12" i="1" s="1"/>
  <c r="T12" i="1" s="1"/>
  <c r="M13" i="1"/>
  <c r="S13" i="1" s="1"/>
  <c r="T13" i="1" s="1"/>
  <c r="M14" i="1"/>
  <c r="S14" i="1" s="1"/>
  <c r="T14" i="1" s="1"/>
  <c r="M15" i="1"/>
  <c r="S15" i="1" s="1"/>
  <c r="T15" i="1" s="1"/>
  <c r="M16" i="1"/>
  <c r="S16" i="1" s="1"/>
  <c r="T16" i="1" s="1"/>
  <c r="M17" i="1"/>
  <c r="S17" i="1" s="1"/>
  <c r="T17" i="1" s="1"/>
  <c r="M18" i="1"/>
  <c r="S18" i="1" s="1"/>
  <c r="T18" i="1" s="1"/>
  <c r="M19" i="1"/>
  <c r="S19" i="1" s="1"/>
  <c r="T19" i="1" s="1"/>
  <c r="M20" i="1"/>
  <c r="S20" i="1" s="1"/>
  <c r="T20" i="1" s="1"/>
  <c r="M21" i="1"/>
  <c r="S21" i="1" s="1"/>
  <c r="T21" i="1" s="1"/>
  <c r="M22" i="1"/>
  <c r="S22" i="1" s="1"/>
  <c r="T22" i="1" s="1"/>
  <c r="M23" i="1"/>
  <c r="S23" i="1" s="1"/>
  <c r="T23" i="1" s="1"/>
  <c r="M24" i="1"/>
  <c r="S24" i="1" s="1"/>
  <c r="T24" i="1" s="1"/>
  <c r="M25" i="1"/>
  <c r="S25" i="1" s="1"/>
  <c r="T25" i="1" s="1"/>
  <c r="M26" i="1"/>
  <c r="S26" i="1" s="1"/>
  <c r="T26" i="1" s="1"/>
  <c r="M27" i="1"/>
  <c r="S27" i="1" s="1"/>
  <c r="T27" i="1" s="1"/>
  <c r="M28" i="1"/>
  <c r="S28" i="1" s="1"/>
  <c r="T28" i="1" s="1"/>
  <c r="M29" i="1"/>
  <c r="S29" i="1" s="1"/>
  <c r="T29" i="1" s="1"/>
  <c r="M30" i="1"/>
  <c r="S30" i="1" s="1"/>
  <c r="T30" i="1" s="1"/>
  <c r="M31" i="1"/>
  <c r="S31" i="1" s="1"/>
  <c r="T31" i="1" s="1"/>
  <c r="M32" i="1"/>
  <c r="S32" i="1" s="1"/>
  <c r="T32" i="1" s="1"/>
  <c r="M33" i="1"/>
  <c r="S33" i="1" s="1"/>
  <c r="T33" i="1" s="1"/>
  <c r="S34" i="1"/>
  <c r="T34" i="1" s="1"/>
  <c r="M35" i="1"/>
  <c r="S35" i="1" s="1"/>
  <c r="T35" i="1" s="1"/>
  <c r="M36" i="1"/>
  <c r="S36" i="1" s="1"/>
  <c r="T36" i="1" s="1"/>
  <c r="M37" i="1"/>
  <c r="S37" i="1" s="1"/>
  <c r="T37" i="1" s="1"/>
  <c r="M38" i="1"/>
  <c r="S38" i="1" s="1"/>
  <c r="T38" i="1" s="1"/>
  <c r="M39" i="1"/>
  <c r="S39" i="1" s="1"/>
  <c r="T39" i="1" s="1"/>
  <c r="M40" i="1"/>
  <c r="S40" i="1" s="1"/>
  <c r="T40" i="1" s="1"/>
  <c r="M41" i="1"/>
  <c r="S41" i="1" s="1"/>
  <c r="T41" i="1" s="1"/>
  <c r="M42" i="1"/>
  <c r="S42" i="1" s="1"/>
  <c r="T42" i="1" s="1"/>
  <c r="M43" i="1"/>
  <c r="S43" i="1" s="1"/>
  <c r="T43" i="1" s="1"/>
  <c r="M44" i="1"/>
  <c r="S44" i="1" s="1"/>
  <c r="T44" i="1" s="1"/>
  <c r="M45" i="1"/>
  <c r="S45" i="1" s="1"/>
  <c r="T45" i="1" s="1"/>
  <c r="M46" i="1"/>
  <c r="S46" i="1" s="1"/>
  <c r="T46" i="1" s="1"/>
  <c r="M47" i="1"/>
  <c r="S47" i="1" s="1"/>
  <c r="T47" i="1" s="1"/>
  <c r="M48" i="1"/>
  <c r="S48" i="1" s="1"/>
  <c r="T48" i="1" s="1"/>
  <c r="M49" i="1"/>
  <c r="S49" i="1" s="1"/>
  <c r="T49" i="1" s="1"/>
  <c r="M50" i="1"/>
  <c r="S50" i="1" s="1"/>
  <c r="T50" i="1" s="1"/>
  <c r="M51" i="1"/>
  <c r="S51" i="1" s="1"/>
  <c r="T51" i="1" s="1"/>
  <c r="M52" i="1"/>
  <c r="S52" i="1" s="1"/>
  <c r="T52" i="1" s="1"/>
  <c r="M53" i="1"/>
  <c r="S53" i="1" s="1"/>
  <c r="T53" i="1" s="1"/>
  <c r="M54" i="1"/>
  <c r="S54" i="1" s="1"/>
  <c r="T54" i="1" s="1"/>
  <c r="M55" i="1"/>
  <c r="S55" i="1" s="1"/>
  <c r="T55" i="1" s="1"/>
  <c r="M56" i="1"/>
  <c r="S56" i="1" s="1"/>
  <c r="T56" i="1" s="1"/>
  <c r="M57" i="1"/>
  <c r="S57" i="1" s="1"/>
  <c r="T57" i="1" s="1"/>
  <c r="M8" i="1"/>
  <c r="S8" i="1" l="1"/>
  <c r="T8" i="1" s="1"/>
  <c r="E9" i="1"/>
  <c r="E10" i="1"/>
  <c r="E11" i="1"/>
  <c r="E12" i="1"/>
  <c r="O12" i="1" s="1"/>
  <c r="P12" i="1" s="1"/>
  <c r="E13" i="1"/>
  <c r="E14" i="1"/>
  <c r="E15" i="1"/>
  <c r="O20" i="1"/>
  <c r="P20" i="1" s="1"/>
  <c r="O28" i="1"/>
  <c r="P28" i="1" s="1"/>
  <c r="O31" i="1"/>
  <c r="P31" i="1" s="1"/>
  <c r="O36" i="1"/>
  <c r="P36" i="1" s="1"/>
  <c r="O47" i="1"/>
  <c r="P47" i="1" s="1"/>
  <c r="M1" i="1"/>
  <c r="J3" i="1"/>
  <c r="J4" i="1" s="1"/>
  <c r="K3" i="1"/>
  <c r="K4" i="1" s="1"/>
  <c r="O23" i="1"/>
  <c r="P23" i="1" s="1"/>
  <c r="M2" i="1" l="1"/>
  <c r="E4" i="1"/>
  <c r="M3" i="1"/>
  <c r="M4" i="1" s="1"/>
  <c r="O54" i="1"/>
  <c r="P54" i="1" s="1"/>
  <c r="O22" i="1"/>
  <c r="P22" i="1" s="1"/>
  <c r="O39" i="1"/>
  <c r="P39" i="1" s="1"/>
  <c r="O45" i="1"/>
  <c r="P45" i="1" s="1"/>
  <c r="O53" i="1"/>
  <c r="P53" i="1" s="1"/>
  <c r="O37" i="1"/>
  <c r="P37" i="1" s="1"/>
  <c r="O29" i="1"/>
  <c r="P29" i="1" s="1"/>
  <c r="O21" i="1"/>
  <c r="P21" i="1" s="1"/>
  <c r="O13" i="1"/>
  <c r="P13" i="1" s="1"/>
  <c r="O57" i="1"/>
  <c r="P57" i="1" s="1"/>
  <c r="O49" i="1"/>
  <c r="P49" i="1" s="1"/>
  <c r="O46" i="1"/>
  <c r="P46" i="1" s="1"/>
  <c r="O38" i="1"/>
  <c r="P38" i="1" s="1"/>
  <c r="O30" i="1"/>
  <c r="P30" i="1" s="1"/>
  <c r="O14" i="1"/>
  <c r="P14" i="1" s="1"/>
  <c r="O55" i="1"/>
  <c r="P55" i="1" s="1"/>
  <c r="O15" i="1"/>
  <c r="P15" i="1" s="1"/>
  <c r="O50" i="1"/>
  <c r="P50" i="1" s="1"/>
  <c r="O42" i="1"/>
  <c r="P42" i="1" s="1"/>
  <c r="O41" i="1"/>
  <c r="P41" i="1" s="1"/>
  <c r="O48" i="1"/>
  <c r="P48" i="1" s="1"/>
  <c r="O40" i="1"/>
  <c r="P40" i="1" s="1"/>
  <c r="O25" i="1"/>
  <c r="P25" i="1" s="1"/>
  <c r="O17" i="1"/>
  <c r="P17" i="1" s="1"/>
  <c r="O56" i="1"/>
  <c r="P56" i="1" s="1"/>
  <c r="O33" i="1"/>
  <c r="P33" i="1" s="1"/>
  <c r="O52" i="1"/>
  <c r="P52" i="1" s="1"/>
  <c r="O44" i="1"/>
  <c r="P44" i="1" s="1"/>
  <c r="O51" i="1"/>
  <c r="P51" i="1" s="1"/>
  <c r="O43" i="1"/>
  <c r="P43" i="1" s="1"/>
  <c r="O9" i="1"/>
  <c r="P9" i="1" s="1"/>
  <c r="O35" i="1"/>
  <c r="P35" i="1" s="1"/>
  <c r="O27" i="1"/>
  <c r="P27" i="1" s="1"/>
  <c r="O19" i="1"/>
  <c r="P19" i="1" s="1"/>
  <c r="O11" i="1"/>
  <c r="P11" i="1" s="1"/>
  <c r="O26" i="1"/>
  <c r="P26" i="1" s="1"/>
  <c r="O10" i="1"/>
  <c r="P10" i="1" s="1"/>
  <c r="O34" i="1"/>
  <c r="P34" i="1" s="1"/>
  <c r="O18" i="1"/>
  <c r="P18" i="1" s="1"/>
  <c r="O32" i="1"/>
  <c r="P32" i="1" s="1"/>
  <c r="O24" i="1"/>
  <c r="P24" i="1" s="1"/>
  <c r="O16" i="1"/>
  <c r="P16" i="1" s="1"/>
  <c r="O8" i="1"/>
  <c r="P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tc={E273F4C4-C7CF-4D40-9BC9-14EAFE3F2111}</author>
  </authors>
  <commentList>
    <comment ref="L7" authorId="0" shapeId="0" xr:uid="{E273F4C4-C7CF-4D40-9BC9-14EAFE3F211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funding stream is not part of the transferred funds across to Spacehive but needs to be included in the total CWC contribution for reporting - services make contributions individually from their own budgets </t>
      </text>
    </comment>
  </commentList>
</comments>
</file>

<file path=xl/sharedStrings.xml><?xml version="1.0" encoding="utf-8"?>
<sst xmlns="http://schemas.openxmlformats.org/spreadsheetml/2006/main" count="237" uniqueCount="85">
  <si>
    <t>Achieved target</t>
  </si>
  <si>
    <t>AON</t>
  </si>
  <si>
    <t>Yes</t>
  </si>
  <si>
    <t>Did not go live</t>
  </si>
  <si>
    <t>KWYR</t>
  </si>
  <si>
    <t>No</t>
  </si>
  <si>
    <t>Still campaigning</t>
  </si>
  <si>
    <t>Unsuccessful</t>
  </si>
  <si>
    <t>Project successful</t>
  </si>
  <si>
    <t>Closed part funded</t>
  </si>
  <si>
    <t>Unallocated funds from previous round (funds already with Spacehive)</t>
  </si>
  <si>
    <t>New funds transferred to Spavehive for this round (will match the latest invoice)</t>
  </si>
  <si>
    <t>Total pot available for this round</t>
  </si>
  <si>
    <t>Totals</t>
  </si>
  <si>
    <t>Remaining amount in pot</t>
  </si>
  <si>
    <t>For completion once fundraising is completed</t>
  </si>
  <si>
    <t>Enter project name</t>
  </si>
  <si>
    <t xml:space="preserve">Add hyperlink to Spacehive page </t>
  </si>
  <si>
    <t>Enter £ value</t>
  </si>
  <si>
    <t xml:space="preserve">DO NOT UPDATE </t>
  </si>
  <si>
    <t>Choose status</t>
  </si>
  <si>
    <t xml:space="preserve">Enter £ contributions </t>
  </si>
  <si>
    <t xml:space="preserve">Enter value </t>
  </si>
  <si>
    <t>Add hyperlink to report</t>
  </si>
  <si>
    <t>Project marker</t>
  </si>
  <si>
    <t>Project name</t>
  </si>
  <si>
    <t>Website link to project details</t>
  </si>
  <si>
    <t>Fundraising target of project £</t>
  </si>
  <si>
    <t>Maximum CWC contribution £ (70%)</t>
  </si>
  <si>
    <t>Project Status (choose from dropdown)</t>
  </si>
  <si>
    <t>Funding Model</t>
  </si>
  <si>
    <t>Funding received in previous round?</t>
  </si>
  <si>
    <t>Climate Change Emergency £</t>
  </si>
  <si>
    <t>Community Innovation Fund £ (includes Crowd Fund)</t>
  </si>
  <si>
    <t>All other CWC funding £ (member budgets, service budgets)</t>
  </si>
  <si>
    <t>Total CWC contribution £</t>
  </si>
  <si>
    <t>Check to 70%</t>
  </si>
  <si>
    <t>Action required</t>
  </si>
  <si>
    <t>Final project fundraising total £</t>
  </si>
  <si>
    <t>Final CWC contribution £</t>
  </si>
  <si>
    <t xml:space="preserve">Final CWC contribution % </t>
  </si>
  <si>
    <t>Link to delivery report</t>
  </si>
  <si>
    <t>Test</t>
  </si>
  <si>
    <t>The home of community fundraising (spacehive.com)</t>
  </si>
  <si>
    <t>Ellesmere Port Summer Jam Festival 2025</t>
  </si>
  <si>
    <t>Great Sutton Village Hall Rejuvenation</t>
  </si>
  <si>
    <t>Restore &amp; Row: Grosvenor's Legacy</t>
  </si>
  <si>
    <t>Creative Communities - Ellesmere Port</t>
  </si>
  <si>
    <t>Blades Down Community Interest Programme</t>
  </si>
  <si>
    <t>Weaverham - Inclusive Eco-Friendly Play</t>
  </si>
  <si>
    <t>'Lighting' Up Creative Futures in Neston</t>
  </si>
  <si>
    <t>New cycle/pump track in Kelsall Village</t>
  </si>
  <si>
    <t>Nurture Nature</t>
  </si>
  <si>
    <t>Great Sutton All for one gym</t>
  </si>
  <si>
    <t>Tarporley Disabled Adults Social Group</t>
  </si>
  <si>
    <t>Building Stronger Pathways</t>
  </si>
  <si>
    <t>Making positive changes in new premises</t>
  </si>
  <si>
    <t>A Sustainable Future at Crossroads</t>
  </si>
  <si>
    <t>Sustainable Upgrade Initiative- Manley</t>
  </si>
  <si>
    <t>Reducing sewage in the Dee</t>
  </si>
  <si>
    <t>Recovery Star Workshops - Chester</t>
  </si>
  <si>
    <t>Friends of Stanney Green Gym</t>
  </si>
  <si>
    <t>Roots to Resilience: A Pathway to Nature</t>
  </si>
  <si>
    <t>Drill Hall Gardens Renewal Project</t>
  </si>
  <si>
    <t>Save 1st Norley Scout Group</t>
  </si>
  <si>
    <t>Save 1st Norley Scout Group.</t>
  </si>
  <si>
    <t>Pear Up! Growing Together at Malpas</t>
  </si>
  <si>
    <t>Rivacre Valley Sculpture &amp; Nature Trail</t>
  </si>
  <si>
    <t>Saughall PC, Golden Jubilee Park</t>
  </si>
  <si>
    <t>Transform our village lanes and walls</t>
  </si>
  <si>
    <t>Age-friendly Cheshire West Coordinator</t>
  </si>
  <si>
    <t>The Nest Northwest @The Hive</t>
  </si>
  <si>
    <t>Transform Tower Fields Bowling Green</t>
  </si>
  <si>
    <t>Soul in a Bowl 'Second Bite'</t>
  </si>
  <si>
    <t>CARE Artist Residency</t>
  </si>
  <si>
    <t>Solar Power for Sustainable Parks</t>
  </si>
  <si>
    <t>Free mental health therapy</t>
  </si>
  <si>
    <t>Free mental health therapy for children</t>
  </si>
  <si>
    <t>Mature Movers - Dancing Memories</t>
  </si>
  <si>
    <t>Comberbach Recreation Area - Infant Play</t>
  </si>
  <si>
    <t>Helsby Sports Goes Even more Green!</t>
  </si>
  <si>
    <t>The Cycle of Change</t>
  </si>
  <si>
    <t>How Football promoted Ellesmere Port</t>
  </si>
  <si>
    <t>How Football Promoted Ellesmere Port</t>
  </si>
  <si>
    <t>Spacehive projects - 2025 -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</si>
</sst>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0" fillId="3" borderId="1" xfId="0" applyFill="1" applyBorder="1" applyProtection="1">
      <protection locked="0"/>
    </xf>
    <xf numFmtId="0" fontId="3" fillId="0" borderId="1" xfId="0" applyFont="1" applyBorder="1"/>
    <xf numFmtId="0" fontId="3" fillId="4" borderId="1" xfId="0" applyFont="1" applyFill="1" applyBorder="1"/>
    <xf numFmtId="0" fontId="4" fillId="0" borderId="1" xfId="0" applyFont="1" applyBorder="1"/>
    <xf numFmtId="0" fontId="3" fillId="5" borderId="1" xfId="0" applyFont="1" applyFill="1" applyBorder="1"/>
    <xf numFmtId="0" fontId="1" fillId="0" borderId="5" xfId="0" applyFont="1" applyBorder="1"/>
    <xf numFmtId="9" fontId="0" fillId="0" borderId="1" xfId="1" applyFont="1" applyBorder="1"/>
    <xf numFmtId="0" fontId="3" fillId="5" borderId="6" xfId="0" applyFont="1" applyFill="1" applyBorder="1"/>
    <xf numFmtId="0" fontId="6" fillId="0" borderId="0" xfId="2"/>
    <xf numFmtId="0" fontId="3" fillId="0" borderId="0" xfId="0" applyFont="1"/>
    <xf numFmtId="0" fontId="0" fillId="0" borderId="0" xfId="0" applyProtection="1">
      <protection locked="0"/>
    </xf>
    <xf numFmtId="43" fontId="3" fillId="0" borderId="1" xfId="0" applyNumberFormat="1" applyFont="1" applyBorder="1"/>
    <xf numFmtId="3" fontId="0" fillId="3" borderId="1" xfId="0" applyNumberFormat="1" applyFill="1" applyBorder="1" applyProtection="1">
      <protection locked="0"/>
    </xf>
    <xf numFmtId="0" fontId="6" fillId="3" borderId="1" xfId="2" applyFill="1" applyBorder="1"/>
    <xf numFmtId="0" fontId="7" fillId="3" borderId="7" xfId="0" applyFont="1" applyFill="1" applyBorder="1" applyAlignment="1">
      <alignment wrapText="1"/>
    </xf>
    <xf numFmtId="0" fontId="6" fillId="3" borderId="7" xfId="2" applyFill="1" applyBorder="1"/>
    <xf numFmtId="0" fontId="0" fillId="3" borderId="7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6" fillId="3" borderId="6" xfId="2" applyFill="1" applyBorder="1"/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6" fillId="3" borderId="13" xfId="2" applyFill="1" applyBorder="1"/>
    <xf numFmtId="0" fontId="0" fillId="3" borderId="14" xfId="0" applyFill="1" applyBorder="1" applyProtection="1">
      <protection locked="0"/>
    </xf>
    <xf numFmtId="0" fontId="0" fillId="6" borderId="1" xfId="0" applyFill="1" applyBorder="1"/>
    <xf numFmtId="0" fontId="0" fillId="6" borderId="8" xfId="0" applyFill="1" applyBorder="1"/>
    <xf numFmtId="0" fontId="0" fillId="6" borderId="9" xfId="0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RGAN, Deborah" id="{4BF15BB6-833C-4B16-B803-71E6CEAF18D0}" userId="S::Deborah.Morgan@cheshirewestandchester.gov.uk::68a160d0-3857-4990-9ccb-d6c6c51c2c1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7" dT="2022-04-04T16:37:10.46" personId="{4BF15BB6-833C-4B16-B803-71E6CEAF18D0}" id="{E273F4C4-C7CF-4D40-9BC9-14EAFE3F2111}">
    <text xml:space="preserve">This funding stream is not part of the transferred funds across to Spacehive but needs to be included in the total CWC contribution for reporting - services make contributions individually from their own budgets </text>
  </threadedComment>
</ThreadedComment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pacehive.com/building-stronger-pathways" TargetMode="External"/><Relationship Id="rId18" Type="http://schemas.openxmlformats.org/officeDocument/2006/relationships/hyperlink" Target="https://www.spacehive.com/recovery-star-workshops---chester" TargetMode="External"/><Relationship Id="rId26" Type="http://schemas.openxmlformats.org/officeDocument/2006/relationships/hyperlink" Target="https://www.spacehive.com/transform-our-village-lanes-and-walls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spacehive.com/drill-hall-gardens-renewal-project" TargetMode="External"/><Relationship Id="rId34" Type="http://schemas.openxmlformats.org/officeDocument/2006/relationships/hyperlink" Target="https://www.spacehive.com/mature-movers---dancing-memories" TargetMode="External"/><Relationship Id="rId42" Type="http://schemas.microsoft.com/office/2017/10/relationships/threadedComment" Target="../threadedComments/threadedComment1.xml"/><Relationship Id="rId7" Type="http://schemas.openxmlformats.org/officeDocument/2006/relationships/hyperlink" Target="https://www.spacehive.com/inclusive-eco-friendly-play-haven" TargetMode="External"/><Relationship Id="rId2" Type="http://schemas.openxmlformats.org/officeDocument/2006/relationships/hyperlink" Target="https://www.spacehive.com/summerjam" TargetMode="External"/><Relationship Id="rId16" Type="http://schemas.openxmlformats.org/officeDocument/2006/relationships/hyperlink" Target="https://www.spacehive.com/manley-sustainable-hall-upgrade-initiative" TargetMode="External"/><Relationship Id="rId20" Type="http://schemas.openxmlformats.org/officeDocument/2006/relationships/hyperlink" Target="https://www.spacehive.com/roots-to-resilience-a-pathway-to-nature" TargetMode="External"/><Relationship Id="rId29" Type="http://schemas.openxmlformats.org/officeDocument/2006/relationships/hyperlink" Target="https://www.spacehive.com/transform-tower-fields-bowling-green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s://www.spacehive.com/" TargetMode="External"/><Relationship Id="rId6" Type="http://schemas.openxmlformats.org/officeDocument/2006/relationships/hyperlink" Target="https://www.spacehive.com/blades-down" TargetMode="External"/><Relationship Id="rId11" Type="http://schemas.openxmlformats.org/officeDocument/2006/relationships/hyperlink" Target="https://www.spacehive.com/great-sutton-all-for-one-gym" TargetMode="External"/><Relationship Id="rId24" Type="http://schemas.openxmlformats.org/officeDocument/2006/relationships/hyperlink" Target="https://www.spacehive.com/rivacre-valley" TargetMode="External"/><Relationship Id="rId32" Type="http://schemas.openxmlformats.org/officeDocument/2006/relationships/hyperlink" Target="https://www.spacehive.com/solar-power-for-sustainable-parks" TargetMode="External"/><Relationship Id="rId37" Type="http://schemas.openxmlformats.org/officeDocument/2006/relationships/hyperlink" Target="https://www.spacehive.com/reuse-initiative-cic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www.spacehive.com/epecocreative" TargetMode="External"/><Relationship Id="rId15" Type="http://schemas.openxmlformats.org/officeDocument/2006/relationships/hyperlink" Target="https://www.spacehive.com/cchub" TargetMode="External"/><Relationship Id="rId23" Type="http://schemas.openxmlformats.org/officeDocument/2006/relationships/hyperlink" Target="https://www.spacehive.com/pear-up" TargetMode="External"/><Relationship Id="rId28" Type="http://schemas.openxmlformats.org/officeDocument/2006/relationships/hyperlink" Target="https://www.spacehive.com/the-nest-northwest-the-hive" TargetMode="External"/><Relationship Id="rId36" Type="http://schemas.openxmlformats.org/officeDocument/2006/relationships/hyperlink" Target="https://www.spacehive.com/eco-friendly-lighting-for-helsby-community-sports-club" TargetMode="External"/><Relationship Id="rId10" Type="http://schemas.openxmlformats.org/officeDocument/2006/relationships/hyperlink" Target="https://www.spacehive.com/nurturenature" TargetMode="External"/><Relationship Id="rId19" Type="http://schemas.openxmlformats.org/officeDocument/2006/relationships/hyperlink" Target="https://www.spacehive.com/friendsofstanney" TargetMode="External"/><Relationship Id="rId31" Type="http://schemas.openxmlformats.org/officeDocument/2006/relationships/hyperlink" Target="https://www.spacehive.com/careartistresidency" TargetMode="External"/><Relationship Id="rId4" Type="http://schemas.openxmlformats.org/officeDocument/2006/relationships/hyperlink" Target="https://www.spacehive.com/restore-and-row" TargetMode="External"/><Relationship Id="rId9" Type="http://schemas.openxmlformats.org/officeDocument/2006/relationships/hyperlink" Target="https://www.spacehive.com/new-cycle-pump-track-on-kelsall-village" TargetMode="External"/><Relationship Id="rId14" Type="http://schemas.openxmlformats.org/officeDocument/2006/relationships/hyperlink" Target="https://www.spacehive.com/epcgymnasticswelcometonewpremises" TargetMode="External"/><Relationship Id="rId22" Type="http://schemas.openxmlformats.org/officeDocument/2006/relationships/hyperlink" Target="https://www.spacehive.com/save-1st-norley-scout-group" TargetMode="External"/><Relationship Id="rId27" Type="http://schemas.openxmlformats.org/officeDocument/2006/relationships/hyperlink" Target="https://www.spacehive.com/age-friendly-cheshire-west-coordinator" TargetMode="External"/><Relationship Id="rId30" Type="http://schemas.openxmlformats.org/officeDocument/2006/relationships/hyperlink" Target="https://www.spacehive.com/soul-in-a-bowl--second-bite--enterprise" TargetMode="External"/><Relationship Id="rId35" Type="http://schemas.openxmlformats.org/officeDocument/2006/relationships/hyperlink" Target="https://www.spacehive.com/comberbachinfantplay" TargetMode="External"/><Relationship Id="rId8" Type="http://schemas.openxmlformats.org/officeDocument/2006/relationships/hyperlink" Target="https://www.spacehive.com/lighting-up-creative-futures" TargetMode="External"/><Relationship Id="rId3" Type="http://schemas.openxmlformats.org/officeDocument/2006/relationships/hyperlink" Target="https://www.spacehive.com/great-sutton-village-hall-rejuvenation" TargetMode="External"/><Relationship Id="rId12" Type="http://schemas.openxmlformats.org/officeDocument/2006/relationships/hyperlink" Target="https://www.spacehive.com/tarporleysocialcircle" TargetMode="External"/><Relationship Id="rId17" Type="http://schemas.openxmlformats.org/officeDocument/2006/relationships/hyperlink" Target="https://www.spacehive.com/reducing-sewage-in-the-dee" TargetMode="External"/><Relationship Id="rId25" Type="http://schemas.openxmlformats.org/officeDocument/2006/relationships/hyperlink" Target="https://www.spacehive.com/saughallgjp" TargetMode="External"/><Relationship Id="rId33" Type="http://schemas.openxmlformats.org/officeDocument/2006/relationships/hyperlink" Target="https://www.spacehive.com/free-mental-health-therapy-for-children" TargetMode="External"/><Relationship Id="rId38" Type="http://schemas.openxmlformats.org/officeDocument/2006/relationships/hyperlink" Target="https://www.spacehive.com/how-football-promoted-ellesmere-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1B3F-2B62-4157-9DDA-F69AE8C00F20}">
  <dimension ref="A2:C7"/>
  <sheetViews>
    <sheetView workbookViewId="0">
      <selection activeCell="A7" sqref="A7"/>
    </sheetView>
  </sheetViews>
  <sheetFormatPr defaultRowHeight="14.5" x14ac:dyDescent="0.35"/>
  <cols>
    <col min="1" max="1" width="20.81640625" customWidth="1"/>
  </cols>
  <sheetData>
    <row r="2" spans="1:3" x14ac:dyDescent="0.35">
      <c r="A2" t="s">
        <v>0</v>
      </c>
      <c r="B2" t="s">
        <v>1</v>
      </c>
      <c r="C2" t="s">
        <v>2</v>
      </c>
    </row>
    <row r="3" spans="1:3" x14ac:dyDescent="0.35">
      <c r="A3" t="s">
        <v>3</v>
      </c>
      <c r="B3" t="s">
        <v>4</v>
      </c>
      <c r="C3" t="s">
        <v>5</v>
      </c>
    </row>
    <row r="4" spans="1:3" x14ac:dyDescent="0.35">
      <c r="A4" t="s">
        <v>6</v>
      </c>
    </row>
    <row r="5" spans="1:3" x14ac:dyDescent="0.35">
      <c r="A5" t="s">
        <v>7</v>
      </c>
    </row>
    <row r="6" spans="1:3" x14ac:dyDescent="0.35">
      <c r="A6" t="s">
        <v>8</v>
      </c>
    </row>
    <row r="7" spans="1:3" x14ac:dyDescent="0.35">
      <c r="A7" t="s">
        <v>9</v>
      </c>
    </row>
  </sheetData>
  <pageMargins left="0.7" right="0.7" top="0.75" bottom="0.75" header="0.3" footer="0.3"/>
  <headerFooter>
    <oddFooter>&amp;C_x000D_&amp;1#&amp;"Verdana"&amp;7&amp;K000000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B05-BAF7-4682-A8DF-32966C087A0F}">
  <dimension ref="A1:U67"/>
  <sheetViews>
    <sheetView tabSelected="1" topLeftCell="I1" zoomScale="85" zoomScaleNormal="85" workbookViewId="0">
      <selection activeCell="I29" sqref="A29:XFD29"/>
    </sheetView>
  </sheetViews>
  <sheetFormatPr defaultRowHeight="14.5" x14ac:dyDescent="0.35"/>
  <cols>
    <col min="1" max="1" width="18.1796875" bestFit="1" customWidth="1"/>
    <col min="2" max="2" width="38.7265625" customWidth="1"/>
    <col min="3" max="3" width="34.81640625" customWidth="1"/>
    <col min="4" max="5" width="17.1796875" customWidth="1"/>
    <col min="6" max="8" width="20.81640625" customWidth="1"/>
    <col min="9" max="9" width="73.26953125" customWidth="1"/>
    <col min="10" max="10" width="21.7265625" customWidth="1"/>
    <col min="11" max="11" width="21.26953125" customWidth="1"/>
    <col min="12" max="12" width="22.453125" customWidth="1"/>
    <col min="13" max="13" width="18.1796875" customWidth="1"/>
    <col min="14" max="14" width="8.54296875" bestFit="1" customWidth="1"/>
    <col min="15" max="15" width="17.453125" customWidth="1"/>
    <col min="16" max="16" width="21.54296875" bestFit="1" customWidth="1"/>
    <col min="18" max="18" width="14.26953125" customWidth="1"/>
    <col min="19" max="19" width="15.26953125" customWidth="1"/>
    <col min="20" max="20" width="18.26953125" customWidth="1"/>
    <col min="21" max="21" width="37.26953125" customWidth="1"/>
  </cols>
  <sheetData>
    <row r="1" spans="1:21" ht="15" thickBot="1" x14ac:dyDescent="0.4">
      <c r="A1" s="40" t="s">
        <v>84</v>
      </c>
      <c r="B1" s="41"/>
      <c r="C1" s="6"/>
      <c r="I1" s="1" t="s">
        <v>10</v>
      </c>
      <c r="J1" s="1">
        <v>21355</v>
      </c>
      <c r="K1" s="1">
        <v>6500</v>
      </c>
      <c r="L1" s="9"/>
      <c r="M1" s="1">
        <f>SUM(J1:K1)</f>
        <v>27855</v>
      </c>
    </row>
    <row r="2" spans="1:21" x14ac:dyDescent="0.35">
      <c r="A2" s="6"/>
      <c r="B2" s="6"/>
      <c r="C2" s="6"/>
      <c r="I2" s="1" t="s">
        <v>11</v>
      </c>
      <c r="J2" s="1">
        <v>58645</v>
      </c>
      <c r="K2" s="1">
        <v>143500</v>
      </c>
      <c r="L2" s="9"/>
      <c r="M2" s="1">
        <f>SUM(J2:K2)</f>
        <v>202145</v>
      </c>
    </row>
    <row r="3" spans="1:21" x14ac:dyDescent="0.35">
      <c r="I3" s="7" t="s">
        <v>12</v>
      </c>
      <c r="J3" s="7">
        <f t="shared" ref="J3:K3" si="0">J2+J1</f>
        <v>80000</v>
      </c>
      <c r="K3" s="7">
        <f t="shared" si="0"/>
        <v>150000</v>
      </c>
      <c r="L3" s="10"/>
      <c r="M3" s="7">
        <f>SUM(J3:K3)</f>
        <v>230000</v>
      </c>
    </row>
    <row r="4" spans="1:21" x14ac:dyDescent="0.35">
      <c r="B4" s="14" t="s">
        <v>13</v>
      </c>
      <c r="D4" s="22">
        <f>SUM(D8:D67)</f>
        <v>936235</v>
      </c>
      <c r="E4" s="22">
        <f>SUM(E8:E67)</f>
        <v>655364.49999999965</v>
      </c>
      <c r="F4" s="2"/>
      <c r="G4" s="2"/>
      <c r="H4" s="2"/>
      <c r="I4" s="12" t="s">
        <v>14</v>
      </c>
      <c r="J4" s="12">
        <f>J3-SUM(J8:J67)</f>
        <v>42000</v>
      </c>
      <c r="K4" s="12">
        <f>K3-SUM(K8:K67)</f>
        <v>58850</v>
      </c>
      <c r="L4" s="13"/>
      <c r="M4" s="12">
        <f>M3-SUM(M8:M67)</f>
        <v>83229</v>
      </c>
      <c r="R4" s="2" t="s">
        <v>15</v>
      </c>
    </row>
    <row r="5" spans="1:21" x14ac:dyDescent="0.35">
      <c r="B5" s="2"/>
      <c r="C5" s="2"/>
      <c r="D5" s="2"/>
      <c r="E5" s="2"/>
      <c r="J5" s="3"/>
      <c r="K5" s="3"/>
      <c r="L5" s="3"/>
      <c r="M5" s="16"/>
    </row>
    <row r="6" spans="1:21" x14ac:dyDescent="0.35">
      <c r="B6" s="15" t="s">
        <v>16</v>
      </c>
      <c r="C6" s="15" t="s">
        <v>17</v>
      </c>
      <c r="D6" s="15" t="s">
        <v>18</v>
      </c>
      <c r="E6" s="20" t="s">
        <v>19</v>
      </c>
      <c r="F6" s="15" t="s">
        <v>20</v>
      </c>
      <c r="G6" s="15" t="s">
        <v>20</v>
      </c>
      <c r="H6" s="15" t="s">
        <v>20</v>
      </c>
      <c r="J6" s="42" t="s">
        <v>21</v>
      </c>
      <c r="K6" s="42"/>
      <c r="L6" s="42"/>
      <c r="M6" s="20" t="s">
        <v>19</v>
      </c>
      <c r="O6" s="20" t="s">
        <v>19</v>
      </c>
      <c r="P6" s="20" t="s">
        <v>19</v>
      </c>
      <c r="R6" s="18" t="s">
        <v>22</v>
      </c>
      <c r="S6" s="20" t="s">
        <v>19</v>
      </c>
      <c r="T6" s="20" t="s">
        <v>19</v>
      </c>
      <c r="U6" s="18" t="s">
        <v>23</v>
      </c>
    </row>
    <row r="7" spans="1:21" ht="77.5" customHeight="1" x14ac:dyDescent="0.35">
      <c r="A7" s="4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J7" s="5" t="s">
        <v>32</v>
      </c>
      <c r="K7" s="5" t="s">
        <v>33</v>
      </c>
      <c r="L7" s="8" t="s">
        <v>34</v>
      </c>
      <c r="M7" s="5" t="s">
        <v>35</v>
      </c>
      <c r="O7" s="5" t="s">
        <v>36</v>
      </c>
      <c r="P7" s="5" t="s">
        <v>37</v>
      </c>
      <c r="R7" s="5" t="s">
        <v>38</v>
      </c>
      <c r="S7" s="5" t="s">
        <v>39</v>
      </c>
      <c r="T7" s="5" t="s">
        <v>40</v>
      </c>
      <c r="U7" s="5" t="s">
        <v>41</v>
      </c>
    </row>
    <row r="8" spans="1:21" x14ac:dyDescent="0.35">
      <c r="A8" s="1">
        <v>1</v>
      </c>
      <c r="B8" s="21" t="s">
        <v>42</v>
      </c>
      <c r="C8" s="19" t="s">
        <v>43</v>
      </c>
      <c r="D8" s="11">
        <v>0</v>
      </c>
      <c r="E8" s="1">
        <v>0</v>
      </c>
      <c r="F8" s="11"/>
      <c r="G8" s="11"/>
      <c r="H8" s="11"/>
      <c r="J8" s="11"/>
      <c r="K8" s="11"/>
      <c r="L8" s="11"/>
      <c r="M8" s="1">
        <f t="shared" ref="M8:M39" si="1">SUM(J8:L8)</f>
        <v>0</v>
      </c>
      <c r="O8" s="1">
        <f t="shared" ref="O8:O39" si="2">M8-E8</f>
        <v>0</v>
      </c>
      <c r="P8" s="1" t="str">
        <f>IF(O8&gt;0,"CHECK CONTRIBUTIONS","OK")</f>
        <v>OK</v>
      </c>
      <c r="R8" s="11"/>
      <c r="S8" s="1">
        <f>M8</f>
        <v>0</v>
      </c>
      <c r="T8" s="17" t="e">
        <f>S8/R8</f>
        <v>#DIV/0!</v>
      </c>
      <c r="U8" s="11"/>
    </row>
    <row r="9" spans="1:21" x14ac:dyDescent="0.35">
      <c r="A9" s="1">
        <v>2</v>
      </c>
      <c r="B9" s="11" t="s">
        <v>44</v>
      </c>
      <c r="C9" s="24" t="s">
        <v>44</v>
      </c>
      <c r="D9" s="11">
        <v>8089</v>
      </c>
      <c r="E9" s="37">
        <f t="shared" ref="E9:E15" si="3">D9*70%</f>
        <v>5662.2999999999993</v>
      </c>
      <c r="F9" s="11" t="s">
        <v>9</v>
      </c>
      <c r="G9" s="11" t="s">
        <v>4</v>
      </c>
      <c r="H9" s="11" t="s">
        <v>5</v>
      </c>
      <c r="J9" s="11"/>
      <c r="K9" s="23">
        <v>4000</v>
      </c>
      <c r="L9" s="11"/>
      <c r="M9" s="1">
        <f t="shared" si="1"/>
        <v>4000</v>
      </c>
      <c r="O9" s="1">
        <f t="shared" si="2"/>
        <v>-1662.2999999999993</v>
      </c>
      <c r="P9" s="1" t="str">
        <f t="shared" ref="P9:P57" si="4">IF(O9&gt;0,"CHECK CONTRIBUTIONS","OK")</f>
        <v>OK</v>
      </c>
      <c r="R9" s="11"/>
      <c r="S9" s="1">
        <f t="shared" ref="S9:S67" si="5">M9</f>
        <v>4000</v>
      </c>
      <c r="T9" s="17" t="e">
        <f t="shared" ref="T9:T67" si="6">S9/R9</f>
        <v>#DIV/0!</v>
      </c>
      <c r="U9" s="11"/>
    </row>
    <row r="10" spans="1:21" x14ac:dyDescent="0.35">
      <c r="A10" s="1">
        <v>3</v>
      </c>
      <c r="B10" s="11" t="s">
        <v>45</v>
      </c>
      <c r="C10" s="24" t="s">
        <v>45</v>
      </c>
      <c r="D10" s="11">
        <v>22370</v>
      </c>
      <c r="E10" s="37">
        <f t="shared" si="3"/>
        <v>15658.999999999998</v>
      </c>
      <c r="F10" s="11" t="s">
        <v>9</v>
      </c>
      <c r="G10" s="11" t="s">
        <v>4</v>
      </c>
      <c r="H10" s="11" t="s">
        <v>5</v>
      </c>
      <c r="J10" s="11"/>
      <c r="K10" s="11">
        <v>4000</v>
      </c>
      <c r="L10" s="11">
        <v>50</v>
      </c>
      <c r="M10" s="1">
        <f t="shared" si="1"/>
        <v>4050</v>
      </c>
      <c r="O10" s="1">
        <f t="shared" si="2"/>
        <v>-11608.999999999998</v>
      </c>
      <c r="P10" s="1" t="str">
        <f t="shared" si="4"/>
        <v>OK</v>
      </c>
      <c r="R10" s="11">
        <v>5995</v>
      </c>
      <c r="S10" s="1">
        <f t="shared" si="5"/>
        <v>4050</v>
      </c>
      <c r="T10" s="17">
        <f t="shared" si="6"/>
        <v>0.67556296914095082</v>
      </c>
      <c r="U10" s="11"/>
    </row>
    <row r="11" spans="1:21" x14ac:dyDescent="0.35">
      <c r="A11" s="1">
        <v>4</v>
      </c>
      <c r="B11" s="11" t="s">
        <v>46</v>
      </c>
      <c r="C11" s="24" t="s">
        <v>46</v>
      </c>
      <c r="D11" s="11">
        <v>6280</v>
      </c>
      <c r="E11" s="37">
        <f t="shared" si="3"/>
        <v>4396</v>
      </c>
      <c r="F11" s="11" t="s">
        <v>0</v>
      </c>
      <c r="G11" s="11" t="s">
        <v>4</v>
      </c>
      <c r="H11" s="11" t="s">
        <v>5</v>
      </c>
      <c r="J11" s="11">
        <v>3400</v>
      </c>
      <c r="K11" s="11">
        <v>1000</v>
      </c>
      <c r="L11" s="11"/>
      <c r="M11" s="1">
        <f t="shared" si="1"/>
        <v>4400</v>
      </c>
      <c r="O11" s="1">
        <f t="shared" si="2"/>
        <v>4</v>
      </c>
      <c r="P11" s="1" t="str">
        <f t="shared" si="4"/>
        <v>CHECK CONTRIBUTIONS</v>
      </c>
      <c r="R11" s="11">
        <v>6178</v>
      </c>
      <c r="S11" s="1">
        <f t="shared" si="5"/>
        <v>4400</v>
      </c>
      <c r="T11" s="17">
        <f t="shared" si="6"/>
        <v>0.71220459695694405</v>
      </c>
      <c r="U11" s="11"/>
    </row>
    <row r="12" spans="1:21" x14ac:dyDescent="0.35">
      <c r="A12" s="37">
        <v>5</v>
      </c>
      <c r="B12" s="11" t="s">
        <v>47</v>
      </c>
      <c r="C12" s="24" t="s">
        <v>47</v>
      </c>
      <c r="D12" s="11">
        <v>27530</v>
      </c>
      <c r="E12" s="37">
        <f t="shared" si="3"/>
        <v>19271</v>
      </c>
      <c r="F12" s="11" t="s">
        <v>6</v>
      </c>
      <c r="G12" s="11" t="s">
        <v>4</v>
      </c>
      <c r="H12" s="11" t="s">
        <v>2</v>
      </c>
      <c r="J12" s="11">
        <v>1769</v>
      </c>
      <c r="K12" s="23">
        <v>7500</v>
      </c>
      <c r="L12" s="11">
        <v>100</v>
      </c>
      <c r="M12" s="1">
        <f t="shared" si="1"/>
        <v>9369</v>
      </c>
      <c r="O12" s="1">
        <f t="shared" si="2"/>
        <v>-9902</v>
      </c>
      <c r="P12" s="1" t="str">
        <f t="shared" si="4"/>
        <v>OK</v>
      </c>
      <c r="R12" s="11"/>
      <c r="S12" s="1">
        <f t="shared" si="5"/>
        <v>9369</v>
      </c>
      <c r="T12" s="17" t="e">
        <f t="shared" si="6"/>
        <v>#DIV/0!</v>
      </c>
      <c r="U12" s="11"/>
    </row>
    <row r="13" spans="1:21" x14ac:dyDescent="0.35">
      <c r="A13" s="37">
        <v>6</v>
      </c>
      <c r="B13" s="11" t="s">
        <v>48</v>
      </c>
      <c r="C13" s="24" t="s">
        <v>48</v>
      </c>
      <c r="D13" s="11">
        <v>27625</v>
      </c>
      <c r="E13" s="37">
        <f t="shared" si="3"/>
        <v>19337.5</v>
      </c>
      <c r="F13" s="11" t="s">
        <v>6</v>
      </c>
      <c r="G13" s="11" t="s">
        <v>4</v>
      </c>
      <c r="H13" s="11" t="s">
        <v>5</v>
      </c>
      <c r="J13" s="11"/>
      <c r="K13" s="23"/>
      <c r="L13" s="11">
        <v>100</v>
      </c>
      <c r="M13" s="1">
        <f t="shared" si="1"/>
        <v>100</v>
      </c>
      <c r="O13" s="1">
        <f t="shared" si="2"/>
        <v>-19237.5</v>
      </c>
      <c r="P13" s="1" t="str">
        <f t="shared" si="4"/>
        <v>OK</v>
      </c>
      <c r="R13" s="11"/>
      <c r="S13" s="1">
        <f t="shared" si="5"/>
        <v>100</v>
      </c>
      <c r="T13" s="17" t="e">
        <f t="shared" si="6"/>
        <v>#DIV/0!</v>
      </c>
      <c r="U13" s="11"/>
    </row>
    <row r="14" spans="1:21" x14ac:dyDescent="0.35">
      <c r="A14" s="37">
        <v>7</v>
      </c>
      <c r="B14" s="11" t="s">
        <v>49</v>
      </c>
      <c r="C14" s="24" t="s">
        <v>49</v>
      </c>
      <c r="D14" s="11">
        <v>17385</v>
      </c>
      <c r="E14" s="37">
        <f t="shared" si="3"/>
        <v>12169.5</v>
      </c>
      <c r="F14" s="11" t="s">
        <v>9</v>
      </c>
      <c r="G14" s="11" t="s">
        <v>4</v>
      </c>
      <c r="H14" s="11" t="s">
        <v>5</v>
      </c>
      <c r="J14" s="11"/>
      <c r="K14" s="11"/>
      <c r="L14" s="11">
        <v>200</v>
      </c>
      <c r="M14" s="1">
        <f t="shared" si="1"/>
        <v>200</v>
      </c>
      <c r="O14" s="1">
        <f t="shared" si="2"/>
        <v>-11969.5</v>
      </c>
      <c r="P14" s="1" t="str">
        <f t="shared" si="4"/>
        <v>OK</v>
      </c>
      <c r="R14" s="11">
        <v>491</v>
      </c>
      <c r="S14" s="1">
        <f t="shared" si="5"/>
        <v>200</v>
      </c>
      <c r="T14" s="17">
        <f t="shared" si="6"/>
        <v>0.40733197556008149</v>
      </c>
      <c r="U14" s="11"/>
    </row>
    <row r="15" spans="1:21" x14ac:dyDescent="0.35">
      <c r="A15" s="37">
        <v>8</v>
      </c>
      <c r="B15" s="11" t="s">
        <v>50</v>
      </c>
      <c r="C15" s="24" t="s">
        <v>50</v>
      </c>
      <c r="D15" s="11">
        <v>4295</v>
      </c>
      <c r="E15" s="37">
        <f t="shared" si="3"/>
        <v>3006.5</v>
      </c>
      <c r="F15" s="11" t="s">
        <v>7</v>
      </c>
      <c r="G15" s="11" t="s">
        <v>1</v>
      </c>
      <c r="H15" s="11" t="s">
        <v>2</v>
      </c>
      <c r="J15" s="11"/>
      <c r="K15" s="23"/>
      <c r="L15" s="11"/>
      <c r="M15" s="1">
        <f t="shared" si="1"/>
        <v>0</v>
      </c>
      <c r="O15" s="1">
        <f t="shared" si="2"/>
        <v>-3006.5</v>
      </c>
      <c r="P15" s="1" t="str">
        <f t="shared" si="4"/>
        <v>OK</v>
      </c>
      <c r="R15" s="11">
        <v>279</v>
      </c>
      <c r="S15" s="1">
        <f t="shared" si="5"/>
        <v>0</v>
      </c>
      <c r="T15" s="17">
        <f t="shared" si="6"/>
        <v>0</v>
      </c>
      <c r="U15" s="11"/>
    </row>
    <row r="16" spans="1:21" x14ac:dyDescent="0.35">
      <c r="A16" s="37">
        <v>9</v>
      </c>
      <c r="B16" s="11" t="s">
        <v>51</v>
      </c>
      <c r="C16" s="24" t="s">
        <v>51</v>
      </c>
      <c r="D16" s="11">
        <v>67827</v>
      </c>
      <c r="E16" s="37">
        <f t="shared" ref="E16:E47" si="7">D16*70%</f>
        <v>47478.899999999994</v>
      </c>
      <c r="F16" s="11" t="s">
        <v>3</v>
      </c>
      <c r="G16" s="11" t="s">
        <v>1</v>
      </c>
      <c r="H16" s="11" t="s">
        <v>5</v>
      </c>
      <c r="J16" s="11"/>
      <c r="K16" s="23"/>
      <c r="L16" s="11"/>
      <c r="M16" s="1">
        <f t="shared" si="1"/>
        <v>0</v>
      </c>
      <c r="O16" s="1">
        <f t="shared" si="2"/>
        <v>-47478.899999999994</v>
      </c>
      <c r="P16" s="1" t="str">
        <f t="shared" si="4"/>
        <v>OK</v>
      </c>
      <c r="R16" s="11"/>
      <c r="S16" s="1">
        <f t="shared" si="5"/>
        <v>0</v>
      </c>
      <c r="T16" s="17" t="e">
        <f t="shared" si="6"/>
        <v>#DIV/0!</v>
      </c>
      <c r="U16" s="11"/>
    </row>
    <row r="17" spans="1:21" x14ac:dyDescent="0.35">
      <c r="A17" s="37">
        <v>10</v>
      </c>
      <c r="B17" s="11" t="s">
        <v>52</v>
      </c>
      <c r="C17" s="24" t="s">
        <v>52</v>
      </c>
      <c r="D17" s="11">
        <v>19946</v>
      </c>
      <c r="E17" s="37">
        <f t="shared" si="7"/>
        <v>13962.199999999999</v>
      </c>
      <c r="F17" s="11" t="s">
        <v>9</v>
      </c>
      <c r="G17" s="11" t="s">
        <v>4</v>
      </c>
      <c r="H17" s="11" t="s">
        <v>5</v>
      </c>
      <c r="J17" s="11"/>
      <c r="K17" s="23"/>
      <c r="L17" s="11"/>
      <c r="M17" s="1">
        <f t="shared" si="1"/>
        <v>0</v>
      </c>
      <c r="O17" s="1">
        <f t="shared" si="2"/>
        <v>-13962.199999999999</v>
      </c>
      <c r="P17" s="1" t="str">
        <f t="shared" si="4"/>
        <v>OK</v>
      </c>
      <c r="R17" s="11">
        <v>3343</v>
      </c>
      <c r="S17" s="1">
        <f t="shared" si="5"/>
        <v>0</v>
      </c>
      <c r="T17" s="17">
        <f t="shared" si="6"/>
        <v>0</v>
      </c>
      <c r="U17" s="11"/>
    </row>
    <row r="18" spans="1:21" x14ac:dyDescent="0.35">
      <c r="A18" s="37">
        <v>11</v>
      </c>
      <c r="B18" s="11" t="s">
        <v>53</v>
      </c>
      <c r="C18" s="24" t="s">
        <v>53</v>
      </c>
      <c r="D18" s="11">
        <v>65654</v>
      </c>
      <c r="E18" s="37">
        <f t="shared" si="7"/>
        <v>45957.799999999996</v>
      </c>
      <c r="F18" s="11" t="s">
        <v>6</v>
      </c>
      <c r="G18" s="11" t="s">
        <v>4</v>
      </c>
      <c r="H18" s="11" t="s">
        <v>2</v>
      </c>
      <c r="J18" s="11"/>
      <c r="K18" s="11"/>
      <c r="L18" s="11">
        <v>75</v>
      </c>
      <c r="M18" s="1">
        <f t="shared" si="1"/>
        <v>75</v>
      </c>
      <c r="O18" s="1">
        <f t="shared" si="2"/>
        <v>-45882.799999999996</v>
      </c>
      <c r="P18" s="1" t="str">
        <f t="shared" si="4"/>
        <v>OK</v>
      </c>
      <c r="R18" s="11"/>
      <c r="S18" s="1">
        <f t="shared" si="5"/>
        <v>75</v>
      </c>
      <c r="T18" s="17" t="e">
        <f t="shared" si="6"/>
        <v>#DIV/0!</v>
      </c>
      <c r="U18" s="11"/>
    </row>
    <row r="19" spans="1:21" x14ac:dyDescent="0.35">
      <c r="A19" s="37">
        <v>12</v>
      </c>
      <c r="B19" s="11" t="s">
        <v>54</v>
      </c>
      <c r="C19" s="24" t="s">
        <v>54</v>
      </c>
      <c r="D19" s="11">
        <v>37988</v>
      </c>
      <c r="E19" s="37">
        <f t="shared" si="7"/>
        <v>26591.599999999999</v>
      </c>
      <c r="F19" s="11" t="s">
        <v>9</v>
      </c>
      <c r="G19" s="11" t="s">
        <v>4</v>
      </c>
      <c r="H19" s="11" t="s">
        <v>5</v>
      </c>
      <c r="J19" s="11"/>
      <c r="K19" s="11"/>
      <c r="L19" s="11"/>
      <c r="M19" s="1">
        <f t="shared" si="1"/>
        <v>0</v>
      </c>
      <c r="O19" s="1">
        <f t="shared" si="2"/>
        <v>-26591.599999999999</v>
      </c>
      <c r="P19" s="1" t="str">
        <f t="shared" si="4"/>
        <v>OK</v>
      </c>
      <c r="R19" s="11">
        <v>457</v>
      </c>
      <c r="S19" s="1">
        <f t="shared" si="5"/>
        <v>0</v>
      </c>
      <c r="T19" s="17">
        <f t="shared" si="6"/>
        <v>0</v>
      </c>
      <c r="U19" s="11"/>
    </row>
    <row r="20" spans="1:21" x14ac:dyDescent="0.35">
      <c r="A20" s="37">
        <v>13</v>
      </c>
      <c r="B20" s="11" t="s">
        <v>55</v>
      </c>
      <c r="C20" s="24" t="s">
        <v>55</v>
      </c>
      <c r="D20" s="11">
        <v>82852</v>
      </c>
      <c r="E20" s="37">
        <f t="shared" si="7"/>
        <v>57996.399999999994</v>
      </c>
      <c r="F20" s="11" t="s">
        <v>6</v>
      </c>
      <c r="G20" s="11" t="s">
        <v>4</v>
      </c>
      <c r="H20" s="11" t="s">
        <v>5</v>
      </c>
      <c r="J20" s="11"/>
      <c r="K20" s="11"/>
      <c r="L20" s="11"/>
      <c r="M20" s="1">
        <f t="shared" si="1"/>
        <v>0</v>
      </c>
      <c r="O20" s="1">
        <f t="shared" si="2"/>
        <v>-57996.399999999994</v>
      </c>
      <c r="P20" s="1" t="str">
        <f t="shared" si="4"/>
        <v>OK</v>
      </c>
      <c r="R20" s="11"/>
      <c r="S20" s="1">
        <f t="shared" si="5"/>
        <v>0</v>
      </c>
      <c r="T20" s="17" t="e">
        <f t="shared" si="6"/>
        <v>#DIV/0!</v>
      </c>
      <c r="U20" s="11"/>
    </row>
    <row r="21" spans="1:21" x14ac:dyDescent="0.35">
      <c r="A21" s="37">
        <v>14</v>
      </c>
      <c r="B21" s="11" t="s">
        <v>56</v>
      </c>
      <c r="C21" s="24" t="s">
        <v>56</v>
      </c>
      <c r="D21" s="11">
        <v>11550</v>
      </c>
      <c r="E21" s="37">
        <f t="shared" si="7"/>
        <v>8084.9999999999991</v>
      </c>
      <c r="F21" s="11" t="s">
        <v>0</v>
      </c>
      <c r="G21" s="11" t="s">
        <v>4</v>
      </c>
      <c r="H21" s="11" t="s">
        <v>5</v>
      </c>
      <c r="J21" s="11"/>
      <c r="K21" s="23">
        <v>5000</v>
      </c>
      <c r="L21" s="11">
        <v>707</v>
      </c>
      <c r="M21" s="1">
        <f t="shared" si="1"/>
        <v>5707</v>
      </c>
      <c r="O21" s="1">
        <f t="shared" si="2"/>
        <v>-2377.9999999999991</v>
      </c>
      <c r="P21" s="1" t="str">
        <f t="shared" si="4"/>
        <v>OK</v>
      </c>
      <c r="R21" s="11">
        <v>11341</v>
      </c>
      <c r="S21" s="1">
        <f t="shared" si="5"/>
        <v>5707</v>
      </c>
      <c r="T21" s="17">
        <f t="shared" si="6"/>
        <v>0.50321841107486109</v>
      </c>
      <c r="U21" s="11"/>
    </row>
    <row r="22" spans="1:21" x14ac:dyDescent="0.35">
      <c r="A22" s="37">
        <v>15</v>
      </c>
      <c r="B22" s="11" t="s">
        <v>57</v>
      </c>
      <c r="C22" s="24" t="s">
        <v>57</v>
      </c>
      <c r="D22" s="11">
        <v>6650</v>
      </c>
      <c r="E22" s="37">
        <f t="shared" si="7"/>
        <v>4655</v>
      </c>
      <c r="F22" s="11" t="s">
        <v>0</v>
      </c>
      <c r="G22" s="11" t="s">
        <v>4</v>
      </c>
      <c r="H22" s="11" t="s">
        <v>2</v>
      </c>
      <c r="J22" s="11"/>
      <c r="K22" s="23">
        <v>3500</v>
      </c>
      <c r="L22" s="11"/>
      <c r="M22" s="1">
        <f t="shared" si="1"/>
        <v>3500</v>
      </c>
      <c r="O22" s="1">
        <f t="shared" si="2"/>
        <v>-1155</v>
      </c>
      <c r="P22" s="1" t="str">
        <f t="shared" si="4"/>
        <v>OK</v>
      </c>
      <c r="R22" s="11">
        <v>6662</v>
      </c>
      <c r="S22" s="1">
        <f t="shared" si="5"/>
        <v>3500</v>
      </c>
      <c r="T22" s="17">
        <f t="shared" si="6"/>
        <v>0.52536775743020114</v>
      </c>
      <c r="U22" s="11"/>
    </row>
    <row r="23" spans="1:21" x14ac:dyDescent="0.35">
      <c r="A23" s="37">
        <v>16</v>
      </c>
      <c r="B23" s="11" t="s">
        <v>58</v>
      </c>
      <c r="C23" s="24" t="s">
        <v>58</v>
      </c>
      <c r="D23" s="11">
        <v>15020</v>
      </c>
      <c r="E23" s="37">
        <f t="shared" si="7"/>
        <v>10514</v>
      </c>
      <c r="F23" s="11" t="s">
        <v>6</v>
      </c>
      <c r="G23" s="11" t="s">
        <v>4</v>
      </c>
      <c r="H23" s="11" t="s">
        <v>5</v>
      </c>
      <c r="J23" s="11">
        <v>1905</v>
      </c>
      <c r="K23" s="11">
        <v>2000</v>
      </c>
      <c r="L23" s="11"/>
      <c r="M23" s="1">
        <f t="shared" si="1"/>
        <v>3905</v>
      </c>
      <c r="O23" s="1">
        <f t="shared" si="2"/>
        <v>-6609</v>
      </c>
      <c r="P23" s="1" t="str">
        <f t="shared" si="4"/>
        <v>OK</v>
      </c>
      <c r="R23" s="11"/>
      <c r="S23" s="1">
        <f t="shared" si="5"/>
        <v>3905</v>
      </c>
      <c r="T23" s="17" t="e">
        <f t="shared" si="6"/>
        <v>#DIV/0!</v>
      </c>
      <c r="U23" s="11"/>
    </row>
    <row r="24" spans="1:21" x14ac:dyDescent="0.35">
      <c r="A24" s="37">
        <v>17</v>
      </c>
      <c r="B24" s="11" t="s">
        <v>59</v>
      </c>
      <c r="C24" s="24" t="s">
        <v>59</v>
      </c>
      <c r="D24" s="11">
        <v>10233</v>
      </c>
      <c r="E24" s="37">
        <f t="shared" si="7"/>
        <v>7163.0999999999995</v>
      </c>
      <c r="F24" s="11" t="s">
        <v>6</v>
      </c>
      <c r="G24" s="11" t="s">
        <v>4</v>
      </c>
      <c r="H24" s="11" t="s">
        <v>2</v>
      </c>
      <c r="J24" s="11">
        <v>4000</v>
      </c>
      <c r="K24" s="11"/>
      <c r="L24" s="11"/>
      <c r="M24" s="1">
        <f t="shared" si="1"/>
        <v>4000</v>
      </c>
      <c r="O24" s="1">
        <f t="shared" si="2"/>
        <v>-3163.0999999999995</v>
      </c>
      <c r="P24" s="1" t="str">
        <f t="shared" si="4"/>
        <v>OK</v>
      </c>
      <c r="R24" s="11"/>
      <c r="S24" s="1">
        <f t="shared" si="5"/>
        <v>4000</v>
      </c>
      <c r="T24" s="17" t="e">
        <f t="shared" si="6"/>
        <v>#DIV/0!</v>
      </c>
      <c r="U24" s="11"/>
    </row>
    <row r="25" spans="1:21" x14ac:dyDescent="0.35">
      <c r="A25" s="37">
        <v>18</v>
      </c>
      <c r="B25" s="11" t="s">
        <v>60</v>
      </c>
      <c r="C25" s="24" t="s">
        <v>60</v>
      </c>
      <c r="D25" s="11">
        <v>26457</v>
      </c>
      <c r="E25" s="37">
        <f t="shared" si="7"/>
        <v>18519.899999999998</v>
      </c>
      <c r="F25" s="11" t="s">
        <v>9</v>
      </c>
      <c r="G25" s="11" t="s">
        <v>4</v>
      </c>
      <c r="H25" s="11" t="s">
        <v>2</v>
      </c>
      <c r="J25" s="11"/>
      <c r="K25" s="23"/>
      <c r="L25" s="11"/>
      <c r="M25" s="1">
        <f t="shared" si="1"/>
        <v>0</v>
      </c>
      <c r="O25" s="1">
        <f t="shared" si="2"/>
        <v>-18519.899999999998</v>
      </c>
      <c r="P25" s="1" t="str">
        <f t="shared" si="4"/>
        <v>OK</v>
      </c>
      <c r="R25" s="11">
        <v>291</v>
      </c>
      <c r="S25" s="1">
        <f t="shared" si="5"/>
        <v>0</v>
      </c>
      <c r="T25" s="17">
        <f t="shared" si="6"/>
        <v>0</v>
      </c>
      <c r="U25" s="11"/>
    </row>
    <row r="26" spans="1:21" x14ac:dyDescent="0.35">
      <c r="A26" s="37">
        <v>19</v>
      </c>
      <c r="B26" s="11" t="s">
        <v>61</v>
      </c>
      <c r="C26" s="24" t="s">
        <v>61</v>
      </c>
      <c r="D26" s="11">
        <v>23364</v>
      </c>
      <c r="E26" s="37">
        <f t="shared" si="7"/>
        <v>16354.8</v>
      </c>
      <c r="F26" s="11" t="s">
        <v>0</v>
      </c>
      <c r="G26" s="11" t="s">
        <v>4</v>
      </c>
      <c r="H26" s="11" t="s">
        <v>5</v>
      </c>
      <c r="J26" s="11">
        <v>1818</v>
      </c>
      <c r="K26" s="11">
        <v>5000</v>
      </c>
      <c r="L26" s="11">
        <v>75</v>
      </c>
      <c r="M26" s="1">
        <f t="shared" si="1"/>
        <v>6893</v>
      </c>
      <c r="O26" s="1">
        <f t="shared" si="2"/>
        <v>-9461.7999999999993</v>
      </c>
      <c r="P26" s="1" t="str">
        <f t="shared" si="4"/>
        <v>OK</v>
      </c>
      <c r="R26" s="11">
        <v>23172</v>
      </c>
      <c r="S26" s="1">
        <f t="shared" si="5"/>
        <v>6893</v>
      </c>
      <c r="T26" s="17">
        <f t="shared" si="6"/>
        <v>0.2974710857931987</v>
      </c>
      <c r="U26" s="11"/>
    </row>
    <row r="27" spans="1:21" x14ac:dyDescent="0.35">
      <c r="A27" s="37">
        <v>20</v>
      </c>
      <c r="B27" s="11" t="s">
        <v>62</v>
      </c>
      <c r="C27" s="24" t="s">
        <v>62</v>
      </c>
      <c r="D27" s="11">
        <v>16262</v>
      </c>
      <c r="E27" s="37">
        <f t="shared" si="7"/>
        <v>11383.4</v>
      </c>
      <c r="F27" s="11" t="s">
        <v>6</v>
      </c>
      <c r="G27" s="11" t="s">
        <v>4</v>
      </c>
      <c r="H27" s="11" t="s">
        <v>2</v>
      </c>
      <c r="J27" s="11"/>
      <c r="K27" s="23"/>
      <c r="L27" s="11">
        <v>75</v>
      </c>
      <c r="M27" s="1">
        <f t="shared" si="1"/>
        <v>75</v>
      </c>
      <c r="O27" s="1">
        <f t="shared" si="2"/>
        <v>-11308.4</v>
      </c>
      <c r="P27" s="1" t="str">
        <f t="shared" si="4"/>
        <v>OK</v>
      </c>
      <c r="R27" s="11"/>
      <c r="S27" s="1">
        <f t="shared" si="5"/>
        <v>75</v>
      </c>
      <c r="T27" s="17" t="e">
        <f t="shared" si="6"/>
        <v>#DIV/0!</v>
      </c>
      <c r="U27" s="11"/>
    </row>
    <row r="28" spans="1:21" x14ac:dyDescent="0.35">
      <c r="A28" s="37">
        <v>21</v>
      </c>
      <c r="B28" s="11" t="s">
        <v>63</v>
      </c>
      <c r="C28" s="24" t="s">
        <v>63</v>
      </c>
      <c r="D28" s="11">
        <v>30735</v>
      </c>
      <c r="E28" s="37">
        <f t="shared" si="7"/>
        <v>21514.5</v>
      </c>
      <c r="F28" s="11" t="s">
        <v>6</v>
      </c>
      <c r="G28" s="11" t="s">
        <v>4</v>
      </c>
      <c r="H28" s="11" t="s">
        <v>5</v>
      </c>
      <c r="J28" s="11"/>
      <c r="K28" s="11">
        <v>3000</v>
      </c>
      <c r="L28" s="11">
        <v>600</v>
      </c>
      <c r="M28" s="1">
        <f t="shared" si="1"/>
        <v>3600</v>
      </c>
      <c r="O28" s="1">
        <f t="shared" si="2"/>
        <v>-17914.5</v>
      </c>
      <c r="P28" s="1" t="str">
        <f t="shared" si="4"/>
        <v>OK</v>
      </c>
      <c r="R28" s="11"/>
      <c r="S28" s="1">
        <f t="shared" si="5"/>
        <v>3600</v>
      </c>
      <c r="T28" s="17" t="e">
        <f t="shared" si="6"/>
        <v>#DIV/0!</v>
      </c>
      <c r="U28" s="11"/>
    </row>
    <row r="29" spans="1:21" x14ac:dyDescent="0.35">
      <c r="A29" s="37">
        <v>22</v>
      </c>
      <c r="B29" s="11" t="s">
        <v>64</v>
      </c>
      <c r="C29" s="24" t="s">
        <v>65</v>
      </c>
      <c r="D29" s="11">
        <v>89841</v>
      </c>
      <c r="E29" s="37">
        <f t="shared" si="7"/>
        <v>62888.7</v>
      </c>
      <c r="F29" s="11" t="s">
        <v>6</v>
      </c>
      <c r="G29" s="11" t="s">
        <v>4</v>
      </c>
      <c r="H29" s="11" t="s">
        <v>5</v>
      </c>
      <c r="J29" s="11">
        <v>4211</v>
      </c>
      <c r="K29" s="23">
        <v>12000</v>
      </c>
      <c r="L29" s="11">
        <v>200</v>
      </c>
      <c r="M29" s="1">
        <f t="shared" si="1"/>
        <v>16411</v>
      </c>
      <c r="O29" s="1">
        <f t="shared" si="2"/>
        <v>-46477.7</v>
      </c>
      <c r="P29" s="1" t="str">
        <f t="shared" si="4"/>
        <v>OK</v>
      </c>
      <c r="R29" s="11"/>
      <c r="S29" s="1">
        <f t="shared" si="5"/>
        <v>16411</v>
      </c>
      <c r="T29" s="17" t="e">
        <f t="shared" si="6"/>
        <v>#DIV/0!</v>
      </c>
      <c r="U29" s="11"/>
    </row>
    <row r="30" spans="1:21" x14ac:dyDescent="0.35">
      <c r="A30" s="37">
        <v>23</v>
      </c>
      <c r="B30" s="11" t="s">
        <v>66</v>
      </c>
      <c r="C30" s="24" t="s">
        <v>66</v>
      </c>
      <c r="D30" s="11">
        <v>11496</v>
      </c>
      <c r="E30" s="37">
        <f t="shared" si="7"/>
        <v>8047.2</v>
      </c>
      <c r="F30" s="11" t="s">
        <v>0</v>
      </c>
      <c r="G30" s="11" t="s">
        <v>4</v>
      </c>
      <c r="H30" s="11" t="s">
        <v>5</v>
      </c>
      <c r="J30" s="11">
        <v>5865</v>
      </c>
      <c r="K30" s="11"/>
      <c r="L30" s="11">
        <v>2182</v>
      </c>
      <c r="M30" s="1">
        <f t="shared" si="1"/>
        <v>8047</v>
      </c>
      <c r="O30" s="1">
        <f t="shared" si="2"/>
        <v>-0.1999999999998181</v>
      </c>
      <c r="P30" s="1" t="str">
        <f t="shared" si="4"/>
        <v>OK</v>
      </c>
      <c r="R30" s="11">
        <v>11734</v>
      </c>
      <c r="S30" s="1">
        <f t="shared" si="5"/>
        <v>8047</v>
      </c>
      <c r="T30" s="17">
        <f t="shared" si="6"/>
        <v>0.68578489858530767</v>
      </c>
      <c r="U30" s="11"/>
    </row>
    <row r="31" spans="1:21" x14ac:dyDescent="0.35">
      <c r="A31" s="37">
        <v>24</v>
      </c>
      <c r="B31" s="11" t="s">
        <v>67</v>
      </c>
      <c r="C31" s="24" t="s">
        <v>67</v>
      </c>
      <c r="D31" s="11">
        <v>7073</v>
      </c>
      <c r="E31" s="37">
        <f t="shared" si="7"/>
        <v>4951.0999999999995</v>
      </c>
      <c r="F31" s="11" t="s">
        <v>9</v>
      </c>
      <c r="G31" s="11" t="s">
        <v>4</v>
      </c>
      <c r="H31" s="11" t="s">
        <v>5</v>
      </c>
      <c r="J31" s="11"/>
      <c r="K31" s="11">
        <v>1000</v>
      </c>
      <c r="L31" s="11">
        <v>100</v>
      </c>
      <c r="M31" s="1">
        <f t="shared" si="1"/>
        <v>1100</v>
      </c>
      <c r="O31" s="1">
        <f t="shared" si="2"/>
        <v>-3851.0999999999995</v>
      </c>
      <c r="P31" s="1" t="str">
        <f t="shared" si="4"/>
        <v>OK</v>
      </c>
      <c r="R31" s="11"/>
      <c r="S31" s="1">
        <f t="shared" si="5"/>
        <v>1100</v>
      </c>
      <c r="T31" s="17" t="e">
        <f t="shared" si="6"/>
        <v>#DIV/0!</v>
      </c>
      <c r="U31" s="11"/>
    </row>
    <row r="32" spans="1:21" x14ac:dyDescent="0.35">
      <c r="A32" s="37">
        <v>25</v>
      </c>
      <c r="B32" s="11" t="s">
        <v>68</v>
      </c>
      <c r="C32" s="24" t="s">
        <v>68</v>
      </c>
      <c r="D32" s="11">
        <v>59004</v>
      </c>
      <c r="E32" s="37">
        <f t="shared" si="7"/>
        <v>41302.799999999996</v>
      </c>
      <c r="F32" s="11" t="s">
        <v>6</v>
      </c>
      <c r="G32" s="11" t="s">
        <v>4</v>
      </c>
      <c r="H32" s="11" t="s">
        <v>5</v>
      </c>
      <c r="J32" s="11"/>
      <c r="K32" s="23">
        <v>10000</v>
      </c>
      <c r="L32" s="11">
        <v>250</v>
      </c>
      <c r="M32" s="1">
        <f t="shared" si="1"/>
        <v>10250</v>
      </c>
      <c r="O32" s="1">
        <f t="shared" si="2"/>
        <v>-31052.799999999996</v>
      </c>
      <c r="P32" s="1" t="str">
        <f t="shared" si="4"/>
        <v>OK</v>
      </c>
      <c r="R32" s="11"/>
      <c r="S32" s="1">
        <f t="shared" si="5"/>
        <v>10250</v>
      </c>
      <c r="T32" s="17" t="e">
        <f t="shared" si="6"/>
        <v>#DIV/0!</v>
      </c>
      <c r="U32" s="11"/>
    </row>
    <row r="33" spans="1:21" x14ac:dyDescent="0.35">
      <c r="A33" s="37">
        <v>26</v>
      </c>
      <c r="B33" s="11" t="s">
        <v>69</v>
      </c>
      <c r="C33" s="24" t="s">
        <v>69</v>
      </c>
      <c r="D33" s="11">
        <v>11242</v>
      </c>
      <c r="E33" s="37">
        <f t="shared" si="7"/>
        <v>7869.4</v>
      </c>
      <c r="F33" s="11" t="s">
        <v>6</v>
      </c>
      <c r="G33" s="11" t="s">
        <v>4</v>
      </c>
      <c r="H33" s="11" t="s">
        <v>5</v>
      </c>
      <c r="J33" s="11"/>
      <c r="K33" s="11">
        <v>3500</v>
      </c>
      <c r="L33" s="11"/>
      <c r="M33" s="1">
        <f t="shared" si="1"/>
        <v>3500</v>
      </c>
      <c r="O33" s="1">
        <f t="shared" si="2"/>
        <v>-4369.3999999999996</v>
      </c>
      <c r="P33" s="1" t="str">
        <f t="shared" si="4"/>
        <v>OK</v>
      </c>
      <c r="R33" s="11"/>
      <c r="S33" s="1">
        <f t="shared" si="5"/>
        <v>3500</v>
      </c>
      <c r="T33" s="17" t="e">
        <f t="shared" si="6"/>
        <v>#DIV/0!</v>
      </c>
      <c r="U33" s="11"/>
    </row>
    <row r="34" spans="1:21" x14ac:dyDescent="0.35">
      <c r="A34" s="37">
        <v>27</v>
      </c>
      <c r="B34" s="11" t="s">
        <v>70</v>
      </c>
      <c r="C34" s="24" t="s">
        <v>70</v>
      </c>
      <c r="D34" s="11">
        <v>27484</v>
      </c>
      <c r="E34" s="37">
        <f t="shared" si="7"/>
        <v>19238.8</v>
      </c>
      <c r="F34" s="11" t="s">
        <v>7</v>
      </c>
      <c r="G34" s="11" t="s">
        <v>4</v>
      </c>
      <c r="H34" s="11" t="s">
        <v>5</v>
      </c>
      <c r="J34" s="11"/>
      <c r="K34" s="11"/>
      <c r="L34" s="11">
        <v>7440</v>
      </c>
      <c r="M34" s="1">
        <v>7440</v>
      </c>
      <c r="O34" s="1">
        <f t="shared" si="2"/>
        <v>-11798.8</v>
      </c>
      <c r="P34" s="1" t="str">
        <f t="shared" si="4"/>
        <v>OK</v>
      </c>
      <c r="R34" s="11"/>
      <c r="S34" s="1">
        <f t="shared" si="5"/>
        <v>7440</v>
      </c>
      <c r="T34" s="17" t="e">
        <f t="shared" si="6"/>
        <v>#DIV/0!</v>
      </c>
      <c r="U34" s="11"/>
    </row>
    <row r="35" spans="1:21" x14ac:dyDescent="0.35">
      <c r="A35" s="37">
        <v>28</v>
      </c>
      <c r="B35" s="11" t="s">
        <v>71</v>
      </c>
      <c r="C35" s="24" t="s">
        <v>71</v>
      </c>
      <c r="D35" s="11">
        <v>11703</v>
      </c>
      <c r="E35" s="37">
        <f t="shared" si="7"/>
        <v>8192.1</v>
      </c>
      <c r="F35" s="11" t="s">
        <v>6</v>
      </c>
      <c r="G35" s="11" t="s">
        <v>4</v>
      </c>
      <c r="H35" s="11" t="s">
        <v>5</v>
      </c>
      <c r="J35" s="11"/>
      <c r="K35" s="11">
        <v>6500</v>
      </c>
      <c r="L35" s="11"/>
      <c r="M35" s="1">
        <f t="shared" si="1"/>
        <v>6500</v>
      </c>
      <c r="O35" s="1">
        <f t="shared" si="2"/>
        <v>-1692.1000000000004</v>
      </c>
      <c r="P35" s="1" t="str">
        <f t="shared" si="4"/>
        <v>OK</v>
      </c>
      <c r="R35" s="11"/>
      <c r="S35" s="1">
        <f t="shared" si="5"/>
        <v>6500</v>
      </c>
      <c r="T35" s="17" t="e">
        <f t="shared" si="6"/>
        <v>#DIV/0!</v>
      </c>
      <c r="U35" s="11"/>
    </row>
    <row r="36" spans="1:21" x14ac:dyDescent="0.35">
      <c r="A36" s="37">
        <v>29</v>
      </c>
      <c r="B36" s="11" t="s">
        <v>72</v>
      </c>
      <c r="C36" s="24" t="s">
        <v>72</v>
      </c>
      <c r="D36" s="11">
        <v>4182</v>
      </c>
      <c r="E36" s="37">
        <f t="shared" si="7"/>
        <v>2927.3999999999996</v>
      </c>
      <c r="F36" s="11" t="s">
        <v>0</v>
      </c>
      <c r="G36" s="11" t="s">
        <v>4</v>
      </c>
      <c r="H36" s="11" t="s">
        <v>5</v>
      </c>
      <c r="J36" s="11"/>
      <c r="K36" s="11">
        <v>1000</v>
      </c>
      <c r="L36" s="11">
        <v>867</v>
      </c>
      <c r="M36" s="1">
        <f t="shared" si="1"/>
        <v>1867</v>
      </c>
      <c r="O36" s="1">
        <f t="shared" si="2"/>
        <v>-1060.3999999999996</v>
      </c>
      <c r="P36" s="1" t="str">
        <f t="shared" si="4"/>
        <v>OK</v>
      </c>
      <c r="R36" s="11"/>
      <c r="S36" s="1">
        <f t="shared" si="5"/>
        <v>1867</v>
      </c>
      <c r="T36" s="17" t="e">
        <f t="shared" si="6"/>
        <v>#DIV/0!</v>
      </c>
      <c r="U36" s="11"/>
    </row>
    <row r="37" spans="1:21" x14ac:dyDescent="0.35">
      <c r="A37" s="37">
        <v>30</v>
      </c>
      <c r="B37" s="11" t="s">
        <v>73</v>
      </c>
      <c r="C37" s="24" t="s">
        <v>73</v>
      </c>
      <c r="D37" s="11">
        <v>31933</v>
      </c>
      <c r="E37" s="37">
        <f t="shared" si="7"/>
        <v>22353.1</v>
      </c>
      <c r="F37" s="11" t="s">
        <v>0</v>
      </c>
      <c r="G37" s="11" t="s">
        <v>4</v>
      </c>
      <c r="H37" s="11" t="s">
        <v>2</v>
      </c>
      <c r="J37" s="11"/>
      <c r="K37" s="23">
        <v>10000</v>
      </c>
      <c r="L37" s="11"/>
      <c r="M37" s="1">
        <f t="shared" si="1"/>
        <v>10000</v>
      </c>
      <c r="O37" s="1">
        <f t="shared" si="2"/>
        <v>-12353.099999999999</v>
      </c>
      <c r="P37" s="1" t="str">
        <f t="shared" si="4"/>
        <v>OK</v>
      </c>
      <c r="R37" s="11">
        <v>32381</v>
      </c>
      <c r="S37" s="1">
        <f t="shared" si="5"/>
        <v>10000</v>
      </c>
      <c r="T37" s="17">
        <f t="shared" si="6"/>
        <v>0.30882307526018343</v>
      </c>
      <c r="U37" s="11"/>
    </row>
    <row r="38" spans="1:21" x14ac:dyDescent="0.35">
      <c r="A38" s="37">
        <v>31</v>
      </c>
      <c r="B38" s="11" t="s">
        <v>74</v>
      </c>
      <c r="C38" s="24" t="s">
        <v>74</v>
      </c>
      <c r="D38" s="11">
        <v>24479</v>
      </c>
      <c r="E38" s="37">
        <f t="shared" si="7"/>
        <v>17135.3</v>
      </c>
      <c r="F38" s="11" t="s">
        <v>3</v>
      </c>
      <c r="G38" s="11" t="s">
        <v>4</v>
      </c>
      <c r="H38" s="11" t="s">
        <v>5</v>
      </c>
      <c r="J38" s="11"/>
      <c r="K38" s="11"/>
      <c r="L38" s="11"/>
      <c r="M38" s="1">
        <f t="shared" si="1"/>
        <v>0</v>
      </c>
      <c r="O38" s="1">
        <f t="shared" si="2"/>
        <v>-17135.3</v>
      </c>
      <c r="P38" s="1" t="str">
        <f t="shared" si="4"/>
        <v>OK</v>
      </c>
      <c r="R38" s="11"/>
      <c r="S38" s="1">
        <f t="shared" si="5"/>
        <v>0</v>
      </c>
      <c r="T38" s="17" t="e">
        <f t="shared" si="6"/>
        <v>#DIV/0!</v>
      </c>
      <c r="U38" s="11"/>
    </row>
    <row r="39" spans="1:21" x14ac:dyDescent="0.35">
      <c r="A39" s="37">
        <v>32</v>
      </c>
      <c r="B39" s="29" t="s">
        <v>75</v>
      </c>
      <c r="C39" s="30" t="s">
        <v>75</v>
      </c>
      <c r="D39" s="11">
        <v>9835</v>
      </c>
      <c r="E39" s="37">
        <f t="shared" si="7"/>
        <v>6884.5</v>
      </c>
      <c r="F39" s="11" t="s">
        <v>6</v>
      </c>
      <c r="G39" s="11" t="s">
        <v>4</v>
      </c>
      <c r="H39" s="11" t="s">
        <v>5</v>
      </c>
      <c r="J39" s="11">
        <v>3032</v>
      </c>
      <c r="K39" s="11"/>
      <c r="L39" s="11"/>
      <c r="M39" s="1">
        <f t="shared" si="1"/>
        <v>3032</v>
      </c>
      <c r="O39" s="1">
        <f t="shared" si="2"/>
        <v>-3852.5</v>
      </c>
      <c r="P39" s="1" t="str">
        <f t="shared" si="4"/>
        <v>OK</v>
      </c>
      <c r="R39" s="11">
        <v>9524</v>
      </c>
      <c r="S39" s="1">
        <f t="shared" si="5"/>
        <v>3032</v>
      </c>
      <c r="T39" s="17">
        <f t="shared" si="6"/>
        <v>0.31835363292734148</v>
      </c>
      <c r="U39" s="11"/>
    </row>
    <row r="40" spans="1:21" ht="15" customHeight="1" x14ac:dyDescent="0.35">
      <c r="A40" s="38">
        <v>33</v>
      </c>
      <c r="B40" s="25" t="s">
        <v>76</v>
      </c>
      <c r="C40" s="26" t="s">
        <v>77</v>
      </c>
      <c r="D40" s="28">
        <v>10786</v>
      </c>
      <c r="E40" s="37">
        <f t="shared" si="7"/>
        <v>7550.2</v>
      </c>
      <c r="F40" s="11" t="s">
        <v>6</v>
      </c>
      <c r="G40" s="11" t="s">
        <v>4</v>
      </c>
      <c r="H40" s="11" t="s">
        <v>2</v>
      </c>
      <c r="J40" s="11"/>
      <c r="K40" s="11">
        <v>3550</v>
      </c>
      <c r="L40" s="11">
        <v>4000</v>
      </c>
      <c r="M40" s="1">
        <f t="shared" ref="M40:M57" si="8">SUM(J40:L40)</f>
        <v>7550</v>
      </c>
      <c r="O40" s="1">
        <f t="shared" ref="O40:O57" si="9">M40-E40</f>
        <v>-0.1999999999998181</v>
      </c>
      <c r="P40" s="1" t="str">
        <f t="shared" si="4"/>
        <v>OK</v>
      </c>
      <c r="R40" s="11"/>
      <c r="S40" s="1">
        <f t="shared" si="5"/>
        <v>7550</v>
      </c>
      <c r="T40" s="17" t="e">
        <f t="shared" si="6"/>
        <v>#DIV/0!</v>
      </c>
      <c r="U40" s="11"/>
    </row>
    <row r="41" spans="1:21" x14ac:dyDescent="0.35">
      <c r="A41" s="38">
        <v>34</v>
      </c>
      <c r="B41" s="27" t="s">
        <v>78</v>
      </c>
      <c r="C41" s="35" t="s">
        <v>78</v>
      </c>
      <c r="D41" s="36">
        <v>26616</v>
      </c>
      <c r="E41" s="37">
        <f t="shared" si="7"/>
        <v>18631.199999999997</v>
      </c>
      <c r="F41" s="11" t="s">
        <v>6</v>
      </c>
      <c r="G41" s="11" t="s">
        <v>4</v>
      </c>
      <c r="H41" s="11" t="s">
        <v>5</v>
      </c>
      <c r="J41" s="11"/>
      <c r="K41" s="11"/>
      <c r="L41" s="11"/>
      <c r="M41" s="1">
        <f t="shared" si="8"/>
        <v>0</v>
      </c>
      <c r="O41" s="1">
        <f t="shared" si="9"/>
        <v>-18631.199999999997</v>
      </c>
      <c r="P41" s="1" t="str">
        <f t="shared" si="4"/>
        <v>OK</v>
      </c>
      <c r="R41" s="11"/>
      <c r="S41" s="1">
        <f t="shared" si="5"/>
        <v>0</v>
      </c>
      <c r="T41" s="17" t="e">
        <f t="shared" si="6"/>
        <v>#DIV/0!</v>
      </c>
      <c r="U41" s="11"/>
    </row>
    <row r="42" spans="1:21" x14ac:dyDescent="0.35">
      <c r="A42" s="38">
        <v>35</v>
      </c>
      <c r="B42" s="32" t="s">
        <v>79</v>
      </c>
      <c r="C42" s="26" t="s">
        <v>79</v>
      </c>
      <c r="D42" s="27">
        <v>20976</v>
      </c>
      <c r="E42" s="39">
        <f t="shared" si="7"/>
        <v>14683.199999999999</v>
      </c>
      <c r="F42" s="11" t="s">
        <v>6</v>
      </c>
      <c r="G42" s="11" t="s">
        <v>4</v>
      </c>
      <c r="H42" s="11" t="s">
        <v>5</v>
      </c>
      <c r="J42" s="11"/>
      <c r="K42" s="11">
        <v>8600</v>
      </c>
      <c r="L42" s="11">
        <v>600</v>
      </c>
      <c r="M42" s="1">
        <f t="shared" si="8"/>
        <v>9200</v>
      </c>
      <c r="O42" s="1">
        <f t="shared" si="9"/>
        <v>-5483.1999999999989</v>
      </c>
      <c r="P42" s="1" t="str">
        <f t="shared" si="4"/>
        <v>OK</v>
      </c>
      <c r="R42" s="11"/>
      <c r="S42" s="1">
        <f t="shared" si="5"/>
        <v>9200</v>
      </c>
      <c r="T42" s="17" t="e">
        <f t="shared" si="6"/>
        <v>#DIV/0!</v>
      </c>
      <c r="U42" s="11"/>
    </row>
    <row r="43" spans="1:21" x14ac:dyDescent="0.35">
      <c r="A43" s="37">
        <v>36</v>
      </c>
      <c r="B43" s="33" t="s">
        <v>80</v>
      </c>
      <c r="C43" s="26" t="s">
        <v>80</v>
      </c>
      <c r="D43" s="27">
        <v>26441</v>
      </c>
      <c r="E43" s="39">
        <f t="shared" si="7"/>
        <v>18508.699999999997</v>
      </c>
      <c r="F43" s="11" t="s">
        <v>6</v>
      </c>
      <c r="G43" s="11" t="s">
        <v>1</v>
      </c>
      <c r="H43" s="11" t="s">
        <v>5</v>
      </c>
      <c r="J43" s="11">
        <v>12000</v>
      </c>
      <c r="K43" s="11"/>
      <c r="L43" s="11"/>
      <c r="M43" s="1">
        <f t="shared" si="8"/>
        <v>12000</v>
      </c>
      <c r="O43" s="1">
        <f t="shared" si="9"/>
        <v>-6508.6999999999971</v>
      </c>
      <c r="P43" s="1" t="str">
        <f t="shared" si="4"/>
        <v>OK</v>
      </c>
      <c r="R43" s="11"/>
      <c r="S43" s="1">
        <f t="shared" si="5"/>
        <v>12000</v>
      </c>
      <c r="T43" s="17" t="e">
        <f t="shared" si="6"/>
        <v>#DIV/0!</v>
      </c>
      <c r="U43" s="11"/>
    </row>
    <row r="44" spans="1:21" x14ac:dyDescent="0.35">
      <c r="A44" s="37">
        <v>37</v>
      </c>
      <c r="B44" s="34" t="s">
        <v>81</v>
      </c>
      <c r="C44" s="26" t="s">
        <v>81</v>
      </c>
      <c r="D44" s="27">
        <v>28811</v>
      </c>
      <c r="E44" s="39">
        <f t="shared" si="7"/>
        <v>20167.699999999997</v>
      </c>
      <c r="F44" s="11" t="s">
        <v>6</v>
      </c>
      <c r="G44" s="11" t="s">
        <v>4</v>
      </c>
      <c r="H44" s="11" t="s">
        <v>5</v>
      </c>
      <c r="J44" s="11"/>
      <c r="K44" s="11"/>
      <c r="L44" s="11"/>
      <c r="M44" s="1">
        <f t="shared" si="8"/>
        <v>0</v>
      </c>
      <c r="O44" s="1">
        <f t="shared" si="9"/>
        <v>-20167.699999999997</v>
      </c>
      <c r="P44" s="1" t="str">
        <f t="shared" si="4"/>
        <v>OK</v>
      </c>
      <c r="R44" s="11"/>
      <c r="S44" s="1">
        <f t="shared" si="5"/>
        <v>0</v>
      </c>
      <c r="T44" s="17" t="e">
        <f t="shared" si="6"/>
        <v>#DIV/0!</v>
      </c>
      <c r="U44" s="11"/>
    </row>
    <row r="45" spans="1:21" x14ac:dyDescent="0.35">
      <c r="A45" s="37">
        <v>38</v>
      </c>
      <c r="B45" s="34" t="s">
        <v>82</v>
      </c>
      <c r="C45" s="26" t="s">
        <v>83</v>
      </c>
      <c r="D45" s="27">
        <v>6221</v>
      </c>
      <c r="E45" s="39">
        <f t="shared" si="7"/>
        <v>4354.7</v>
      </c>
      <c r="F45" s="11" t="s">
        <v>6</v>
      </c>
      <c r="G45" s="11" t="s">
        <v>1</v>
      </c>
      <c r="H45" s="11" t="s">
        <v>2</v>
      </c>
      <c r="J45" s="11"/>
      <c r="K45" s="11"/>
      <c r="L45" s="11"/>
      <c r="M45" s="1">
        <f t="shared" si="8"/>
        <v>0</v>
      </c>
      <c r="O45" s="1">
        <f t="shared" si="9"/>
        <v>-4354.7</v>
      </c>
      <c r="P45" s="1" t="str">
        <f t="shared" si="4"/>
        <v>OK</v>
      </c>
      <c r="R45" s="11"/>
      <c r="S45" s="1">
        <f t="shared" si="5"/>
        <v>0</v>
      </c>
      <c r="T45" s="17" t="e">
        <f t="shared" si="6"/>
        <v>#DIV/0!</v>
      </c>
      <c r="U45" s="11"/>
    </row>
    <row r="46" spans="1:21" x14ac:dyDescent="0.35">
      <c r="A46" s="37">
        <v>39</v>
      </c>
      <c r="B46" s="11"/>
      <c r="C46" s="31"/>
      <c r="D46" s="31"/>
      <c r="E46" s="37">
        <f t="shared" si="7"/>
        <v>0</v>
      </c>
      <c r="F46" s="11"/>
      <c r="G46" s="11"/>
      <c r="H46" s="11"/>
      <c r="J46" s="11"/>
      <c r="K46" s="11"/>
      <c r="L46" s="11"/>
      <c r="M46" s="1">
        <f t="shared" si="8"/>
        <v>0</v>
      </c>
      <c r="O46" s="1">
        <f t="shared" si="9"/>
        <v>0</v>
      </c>
      <c r="P46" s="1" t="str">
        <f t="shared" si="4"/>
        <v>OK</v>
      </c>
      <c r="R46" s="11"/>
      <c r="S46" s="1">
        <f t="shared" si="5"/>
        <v>0</v>
      </c>
      <c r="T46" s="17" t="e">
        <f t="shared" si="6"/>
        <v>#DIV/0!</v>
      </c>
      <c r="U46" s="11"/>
    </row>
    <row r="47" spans="1:21" x14ac:dyDescent="0.35">
      <c r="A47" s="37">
        <v>40</v>
      </c>
      <c r="B47" s="11"/>
      <c r="C47" s="11"/>
      <c r="D47" s="11"/>
      <c r="E47" s="1">
        <f t="shared" si="7"/>
        <v>0</v>
      </c>
      <c r="F47" s="11"/>
      <c r="G47" s="11"/>
      <c r="H47" s="11"/>
      <c r="J47" s="11"/>
      <c r="K47" s="11"/>
      <c r="L47" s="11"/>
      <c r="M47" s="1">
        <f t="shared" si="8"/>
        <v>0</v>
      </c>
      <c r="O47" s="1">
        <f t="shared" si="9"/>
        <v>0</v>
      </c>
      <c r="P47" s="1" t="str">
        <f t="shared" si="4"/>
        <v>OK</v>
      </c>
      <c r="R47" s="11"/>
      <c r="S47" s="1">
        <f t="shared" si="5"/>
        <v>0</v>
      </c>
      <c r="T47" s="17" t="e">
        <f t="shared" si="6"/>
        <v>#DIV/0!</v>
      </c>
      <c r="U47" s="11"/>
    </row>
    <row r="48" spans="1:21" x14ac:dyDescent="0.35">
      <c r="A48" s="1">
        <v>41</v>
      </c>
      <c r="B48" s="11"/>
      <c r="C48" s="11"/>
      <c r="D48" s="11"/>
      <c r="E48" s="1">
        <f t="shared" ref="E48:E67" si="10">D48*70%</f>
        <v>0</v>
      </c>
      <c r="F48" s="11"/>
      <c r="G48" s="11"/>
      <c r="H48" s="11"/>
      <c r="J48" s="11"/>
      <c r="K48" s="11"/>
      <c r="L48" s="11"/>
      <c r="M48" s="1">
        <f t="shared" si="8"/>
        <v>0</v>
      </c>
      <c r="O48" s="1">
        <f t="shared" si="9"/>
        <v>0</v>
      </c>
      <c r="P48" s="1" t="str">
        <f t="shared" si="4"/>
        <v>OK</v>
      </c>
      <c r="R48" s="11"/>
      <c r="S48" s="1">
        <f t="shared" si="5"/>
        <v>0</v>
      </c>
      <c r="T48" s="17" t="e">
        <f t="shared" si="6"/>
        <v>#DIV/0!</v>
      </c>
      <c r="U48" s="11"/>
    </row>
    <row r="49" spans="1:21" x14ac:dyDescent="0.35">
      <c r="A49" s="1">
        <v>42</v>
      </c>
      <c r="B49" s="11"/>
      <c r="C49" s="11"/>
      <c r="D49" s="11"/>
      <c r="E49" s="1">
        <f t="shared" si="10"/>
        <v>0</v>
      </c>
      <c r="F49" s="11"/>
      <c r="G49" s="11"/>
      <c r="H49" s="11"/>
      <c r="J49" s="11"/>
      <c r="K49" s="11"/>
      <c r="L49" s="11"/>
      <c r="M49" s="1">
        <f t="shared" si="8"/>
        <v>0</v>
      </c>
      <c r="O49" s="1">
        <f t="shared" si="9"/>
        <v>0</v>
      </c>
      <c r="P49" s="1" t="str">
        <f t="shared" si="4"/>
        <v>OK</v>
      </c>
      <c r="R49" s="11"/>
      <c r="S49" s="1">
        <f t="shared" si="5"/>
        <v>0</v>
      </c>
      <c r="T49" s="17" t="e">
        <f t="shared" si="6"/>
        <v>#DIV/0!</v>
      </c>
      <c r="U49" s="11"/>
    </row>
    <row r="50" spans="1:21" x14ac:dyDescent="0.35">
      <c r="A50" s="1">
        <v>43</v>
      </c>
      <c r="B50" s="11"/>
      <c r="C50" s="11"/>
      <c r="D50" s="11"/>
      <c r="E50" s="1">
        <f t="shared" si="10"/>
        <v>0</v>
      </c>
      <c r="F50" s="11"/>
      <c r="G50" s="11"/>
      <c r="H50" s="11"/>
      <c r="J50" s="11"/>
      <c r="K50" s="11"/>
      <c r="L50" s="11"/>
      <c r="M50" s="1">
        <f t="shared" si="8"/>
        <v>0</v>
      </c>
      <c r="O50" s="1">
        <f t="shared" si="9"/>
        <v>0</v>
      </c>
      <c r="P50" s="1" t="str">
        <f t="shared" si="4"/>
        <v>OK</v>
      </c>
      <c r="R50" s="11"/>
      <c r="S50" s="1">
        <f t="shared" si="5"/>
        <v>0</v>
      </c>
      <c r="T50" s="17" t="e">
        <f t="shared" si="6"/>
        <v>#DIV/0!</v>
      </c>
      <c r="U50" s="11"/>
    </row>
    <row r="51" spans="1:21" x14ac:dyDescent="0.35">
      <c r="A51" s="1">
        <v>44</v>
      </c>
      <c r="B51" s="11"/>
      <c r="C51" s="11"/>
      <c r="D51" s="11"/>
      <c r="E51" s="1">
        <f t="shared" si="10"/>
        <v>0</v>
      </c>
      <c r="F51" s="11"/>
      <c r="G51" s="11"/>
      <c r="H51" s="11"/>
      <c r="J51" s="11"/>
      <c r="K51" s="11"/>
      <c r="L51" s="11"/>
      <c r="M51" s="1">
        <f t="shared" si="8"/>
        <v>0</v>
      </c>
      <c r="O51" s="1">
        <f t="shared" si="9"/>
        <v>0</v>
      </c>
      <c r="P51" s="1" t="str">
        <f t="shared" si="4"/>
        <v>OK</v>
      </c>
      <c r="R51" s="11"/>
      <c r="S51" s="1">
        <f t="shared" si="5"/>
        <v>0</v>
      </c>
      <c r="T51" s="17" t="e">
        <f t="shared" si="6"/>
        <v>#DIV/0!</v>
      </c>
      <c r="U51" s="11"/>
    </row>
    <row r="52" spans="1:21" x14ac:dyDescent="0.35">
      <c r="A52" s="1">
        <v>45</v>
      </c>
      <c r="B52" s="11"/>
      <c r="C52" s="11"/>
      <c r="D52" s="11"/>
      <c r="E52" s="1">
        <f t="shared" si="10"/>
        <v>0</v>
      </c>
      <c r="F52" s="11"/>
      <c r="G52" s="11"/>
      <c r="H52" s="11"/>
      <c r="J52" s="11"/>
      <c r="K52" s="11"/>
      <c r="L52" s="11"/>
      <c r="M52" s="1">
        <f t="shared" si="8"/>
        <v>0</v>
      </c>
      <c r="O52" s="1">
        <f t="shared" si="9"/>
        <v>0</v>
      </c>
      <c r="P52" s="1" t="str">
        <f t="shared" si="4"/>
        <v>OK</v>
      </c>
      <c r="R52" s="11"/>
      <c r="S52" s="1">
        <f t="shared" si="5"/>
        <v>0</v>
      </c>
      <c r="T52" s="17" t="e">
        <f t="shared" si="6"/>
        <v>#DIV/0!</v>
      </c>
      <c r="U52" s="11"/>
    </row>
    <row r="53" spans="1:21" x14ac:dyDescent="0.35">
      <c r="A53" s="1">
        <v>46</v>
      </c>
      <c r="B53" s="11"/>
      <c r="C53" s="11"/>
      <c r="D53" s="11"/>
      <c r="E53" s="1">
        <f t="shared" si="10"/>
        <v>0</v>
      </c>
      <c r="F53" s="11"/>
      <c r="G53" s="11"/>
      <c r="H53" s="11"/>
      <c r="J53" s="11"/>
      <c r="K53" s="11"/>
      <c r="L53" s="11"/>
      <c r="M53" s="1">
        <f t="shared" si="8"/>
        <v>0</v>
      </c>
      <c r="O53" s="1">
        <f t="shared" si="9"/>
        <v>0</v>
      </c>
      <c r="P53" s="1" t="str">
        <f t="shared" si="4"/>
        <v>OK</v>
      </c>
      <c r="R53" s="11"/>
      <c r="S53" s="1">
        <f t="shared" si="5"/>
        <v>0</v>
      </c>
      <c r="T53" s="17" t="e">
        <f t="shared" si="6"/>
        <v>#DIV/0!</v>
      </c>
      <c r="U53" s="11"/>
    </row>
    <row r="54" spans="1:21" x14ac:dyDescent="0.35">
      <c r="A54" s="1">
        <v>47</v>
      </c>
      <c r="B54" s="11"/>
      <c r="C54" s="11"/>
      <c r="D54" s="11"/>
      <c r="E54" s="1">
        <f t="shared" si="10"/>
        <v>0</v>
      </c>
      <c r="F54" s="11"/>
      <c r="G54" s="11"/>
      <c r="H54" s="11"/>
      <c r="J54" s="11"/>
      <c r="K54" s="11"/>
      <c r="L54" s="11"/>
      <c r="M54" s="1">
        <f t="shared" si="8"/>
        <v>0</v>
      </c>
      <c r="O54" s="1">
        <f t="shared" si="9"/>
        <v>0</v>
      </c>
      <c r="P54" s="1" t="str">
        <f t="shared" si="4"/>
        <v>OK</v>
      </c>
      <c r="R54" s="11"/>
      <c r="S54" s="1">
        <f t="shared" si="5"/>
        <v>0</v>
      </c>
      <c r="T54" s="17" t="e">
        <f t="shared" si="6"/>
        <v>#DIV/0!</v>
      </c>
      <c r="U54" s="11"/>
    </row>
    <row r="55" spans="1:21" x14ac:dyDescent="0.35">
      <c r="A55" s="1">
        <v>48</v>
      </c>
      <c r="B55" s="11"/>
      <c r="C55" s="11"/>
      <c r="D55" s="11"/>
      <c r="E55" s="1">
        <f t="shared" si="10"/>
        <v>0</v>
      </c>
      <c r="F55" s="11"/>
      <c r="G55" s="11"/>
      <c r="H55" s="11"/>
      <c r="J55" s="11"/>
      <c r="K55" s="11"/>
      <c r="L55" s="11"/>
      <c r="M55" s="1">
        <f t="shared" si="8"/>
        <v>0</v>
      </c>
      <c r="O55" s="1">
        <f t="shared" si="9"/>
        <v>0</v>
      </c>
      <c r="P55" s="1" t="str">
        <f t="shared" si="4"/>
        <v>OK</v>
      </c>
      <c r="R55" s="11"/>
      <c r="S55" s="1">
        <f t="shared" si="5"/>
        <v>0</v>
      </c>
      <c r="T55" s="17" t="e">
        <f t="shared" si="6"/>
        <v>#DIV/0!</v>
      </c>
      <c r="U55" s="11"/>
    </row>
    <row r="56" spans="1:21" x14ac:dyDescent="0.35">
      <c r="A56" s="1">
        <v>49</v>
      </c>
      <c r="B56" s="11"/>
      <c r="C56" s="11"/>
      <c r="D56" s="11"/>
      <c r="E56" s="1">
        <f t="shared" si="10"/>
        <v>0</v>
      </c>
      <c r="F56" s="11"/>
      <c r="G56" s="11"/>
      <c r="H56" s="11"/>
      <c r="J56" s="11"/>
      <c r="K56" s="11"/>
      <c r="L56" s="11"/>
      <c r="M56" s="1">
        <f t="shared" si="8"/>
        <v>0</v>
      </c>
      <c r="O56" s="1">
        <f t="shared" si="9"/>
        <v>0</v>
      </c>
      <c r="P56" s="1" t="str">
        <f t="shared" si="4"/>
        <v>OK</v>
      </c>
      <c r="R56" s="11"/>
      <c r="S56" s="1">
        <f t="shared" si="5"/>
        <v>0</v>
      </c>
      <c r="T56" s="17" t="e">
        <f t="shared" si="6"/>
        <v>#DIV/0!</v>
      </c>
      <c r="U56" s="11"/>
    </row>
    <row r="57" spans="1:21" x14ac:dyDescent="0.35">
      <c r="A57" s="1">
        <v>50</v>
      </c>
      <c r="B57" s="11"/>
      <c r="C57" s="11"/>
      <c r="D57" s="11"/>
      <c r="E57" s="1">
        <f t="shared" si="10"/>
        <v>0</v>
      </c>
      <c r="F57" s="11"/>
      <c r="G57" s="11"/>
      <c r="H57" s="11"/>
      <c r="J57" s="11"/>
      <c r="K57" s="11"/>
      <c r="L57" s="11"/>
      <c r="M57" s="1">
        <f t="shared" si="8"/>
        <v>0</v>
      </c>
      <c r="O57" s="1">
        <f t="shared" si="9"/>
        <v>0</v>
      </c>
      <c r="P57" s="1" t="str">
        <f t="shared" si="4"/>
        <v>OK</v>
      </c>
      <c r="R57" s="11"/>
      <c r="S57" s="1">
        <f t="shared" si="5"/>
        <v>0</v>
      </c>
      <c r="T57" s="17" t="e">
        <f t="shared" si="6"/>
        <v>#DIV/0!</v>
      </c>
      <c r="U57" s="11"/>
    </row>
    <row r="58" spans="1:21" x14ac:dyDescent="0.35">
      <c r="A58" s="1">
        <v>51</v>
      </c>
      <c r="B58" s="11"/>
      <c r="C58" s="11"/>
      <c r="D58" s="11"/>
      <c r="E58" s="1">
        <f t="shared" si="10"/>
        <v>0</v>
      </c>
      <c r="F58" s="11"/>
      <c r="G58" s="11"/>
      <c r="H58" s="11"/>
      <c r="J58" s="11"/>
      <c r="K58" s="11"/>
      <c r="L58" s="11"/>
      <c r="M58" s="1">
        <f t="shared" ref="M58:M66" si="11">SUM(J58:L58)</f>
        <v>0</v>
      </c>
      <c r="O58" s="1">
        <f t="shared" ref="O58:O66" si="12">M58-E58</f>
        <v>0</v>
      </c>
      <c r="P58" s="1" t="str">
        <f t="shared" ref="P58:P67" si="13">IF(O58&gt;0,"CHECK CONTRIBUTIONS","OK")</f>
        <v>OK</v>
      </c>
      <c r="R58" s="11"/>
      <c r="S58" s="1">
        <f t="shared" si="5"/>
        <v>0</v>
      </c>
      <c r="T58" s="17" t="e">
        <f t="shared" si="6"/>
        <v>#DIV/0!</v>
      </c>
      <c r="U58" s="11"/>
    </row>
    <row r="59" spans="1:21" x14ac:dyDescent="0.35">
      <c r="A59" s="1">
        <v>52</v>
      </c>
      <c r="B59" s="11"/>
      <c r="C59" s="11"/>
      <c r="D59" s="11"/>
      <c r="E59" s="1">
        <f t="shared" si="10"/>
        <v>0</v>
      </c>
      <c r="F59" s="11"/>
      <c r="G59" s="11"/>
      <c r="H59" s="11"/>
      <c r="J59" s="11"/>
      <c r="K59" s="11"/>
      <c r="L59" s="11"/>
      <c r="M59" s="1">
        <f t="shared" si="11"/>
        <v>0</v>
      </c>
      <c r="O59" s="1">
        <f t="shared" si="12"/>
        <v>0</v>
      </c>
      <c r="P59" s="1" t="str">
        <f t="shared" si="13"/>
        <v>OK</v>
      </c>
      <c r="R59" s="11"/>
      <c r="S59" s="1">
        <f t="shared" si="5"/>
        <v>0</v>
      </c>
      <c r="T59" s="17" t="e">
        <f t="shared" si="6"/>
        <v>#DIV/0!</v>
      </c>
      <c r="U59" s="11"/>
    </row>
    <row r="60" spans="1:21" x14ac:dyDescent="0.35">
      <c r="A60" s="1">
        <v>53</v>
      </c>
      <c r="B60" s="11"/>
      <c r="C60" s="11"/>
      <c r="D60" s="11"/>
      <c r="E60" s="1">
        <f t="shared" si="10"/>
        <v>0</v>
      </c>
      <c r="F60" s="11"/>
      <c r="G60" s="11"/>
      <c r="H60" s="11"/>
      <c r="J60" s="11"/>
      <c r="K60" s="11"/>
      <c r="L60" s="11"/>
      <c r="M60" s="1">
        <f t="shared" si="11"/>
        <v>0</v>
      </c>
      <c r="O60" s="1">
        <f t="shared" si="12"/>
        <v>0</v>
      </c>
      <c r="P60" s="1" t="str">
        <f t="shared" si="13"/>
        <v>OK</v>
      </c>
      <c r="R60" s="11"/>
      <c r="S60" s="1">
        <f t="shared" si="5"/>
        <v>0</v>
      </c>
      <c r="T60" s="17" t="e">
        <f t="shared" si="6"/>
        <v>#DIV/0!</v>
      </c>
      <c r="U60" s="11"/>
    </row>
    <row r="61" spans="1:21" x14ac:dyDescent="0.35">
      <c r="A61" s="1">
        <v>54</v>
      </c>
      <c r="B61" s="11"/>
      <c r="C61" s="11"/>
      <c r="D61" s="11"/>
      <c r="E61" s="1">
        <f t="shared" si="10"/>
        <v>0</v>
      </c>
      <c r="F61" s="11"/>
      <c r="G61" s="11"/>
      <c r="H61" s="11"/>
      <c r="J61" s="11"/>
      <c r="K61" s="11"/>
      <c r="L61" s="11"/>
      <c r="M61" s="1">
        <f t="shared" si="11"/>
        <v>0</v>
      </c>
      <c r="O61" s="1">
        <f t="shared" si="12"/>
        <v>0</v>
      </c>
      <c r="P61" s="1" t="str">
        <f t="shared" si="13"/>
        <v>OK</v>
      </c>
      <c r="R61" s="11"/>
      <c r="S61" s="1">
        <f t="shared" si="5"/>
        <v>0</v>
      </c>
      <c r="T61" s="17" t="e">
        <f t="shared" si="6"/>
        <v>#DIV/0!</v>
      </c>
      <c r="U61" s="11"/>
    </row>
    <row r="62" spans="1:21" x14ac:dyDescent="0.35">
      <c r="A62" s="1">
        <v>55</v>
      </c>
      <c r="B62" s="11"/>
      <c r="C62" s="11"/>
      <c r="D62" s="11"/>
      <c r="E62" s="1">
        <f t="shared" si="10"/>
        <v>0</v>
      </c>
      <c r="F62" s="11"/>
      <c r="G62" s="11"/>
      <c r="H62" s="11"/>
      <c r="J62" s="11"/>
      <c r="K62" s="11"/>
      <c r="L62" s="11"/>
      <c r="M62" s="1">
        <f t="shared" si="11"/>
        <v>0</v>
      </c>
      <c r="O62" s="1">
        <f t="shared" si="12"/>
        <v>0</v>
      </c>
      <c r="P62" s="1" t="str">
        <f t="shared" si="13"/>
        <v>OK</v>
      </c>
      <c r="R62" s="11"/>
      <c r="S62" s="1">
        <f t="shared" si="5"/>
        <v>0</v>
      </c>
      <c r="T62" s="17" t="e">
        <f t="shared" si="6"/>
        <v>#DIV/0!</v>
      </c>
      <c r="U62" s="11"/>
    </row>
    <row r="63" spans="1:21" x14ac:dyDescent="0.35">
      <c r="A63" s="1">
        <v>56</v>
      </c>
      <c r="B63" s="11"/>
      <c r="C63" s="11"/>
      <c r="D63" s="11"/>
      <c r="E63" s="1">
        <f t="shared" si="10"/>
        <v>0</v>
      </c>
      <c r="F63" s="11"/>
      <c r="G63" s="11"/>
      <c r="H63" s="11"/>
      <c r="J63" s="11"/>
      <c r="K63" s="11"/>
      <c r="L63" s="11"/>
      <c r="M63" s="1">
        <f t="shared" si="11"/>
        <v>0</v>
      </c>
      <c r="O63" s="1">
        <f t="shared" si="12"/>
        <v>0</v>
      </c>
      <c r="P63" s="1" t="str">
        <f t="shared" si="13"/>
        <v>OK</v>
      </c>
      <c r="R63" s="11"/>
      <c r="S63" s="1">
        <f t="shared" si="5"/>
        <v>0</v>
      </c>
      <c r="T63" s="17" t="e">
        <f t="shared" si="6"/>
        <v>#DIV/0!</v>
      </c>
      <c r="U63" s="11"/>
    </row>
    <row r="64" spans="1:21" x14ac:dyDescent="0.35">
      <c r="A64" s="1">
        <v>57</v>
      </c>
      <c r="B64" s="11"/>
      <c r="C64" s="11"/>
      <c r="D64" s="11"/>
      <c r="E64" s="1">
        <f t="shared" si="10"/>
        <v>0</v>
      </c>
      <c r="F64" s="11"/>
      <c r="G64" s="11"/>
      <c r="H64" s="11"/>
      <c r="J64" s="11"/>
      <c r="K64" s="11"/>
      <c r="L64" s="11"/>
      <c r="M64" s="1">
        <f t="shared" si="11"/>
        <v>0</v>
      </c>
      <c r="O64" s="1">
        <f t="shared" si="12"/>
        <v>0</v>
      </c>
      <c r="P64" s="1" t="str">
        <f t="shared" si="13"/>
        <v>OK</v>
      </c>
      <c r="R64" s="11"/>
      <c r="S64" s="1">
        <f t="shared" si="5"/>
        <v>0</v>
      </c>
      <c r="T64" s="17" t="e">
        <f t="shared" si="6"/>
        <v>#DIV/0!</v>
      </c>
      <c r="U64" s="11"/>
    </row>
    <row r="65" spans="1:21" x14ac:dyDescent="0.35">
      <c r="A65" s="1">
        <v>58</v>
      </c>
      <c r="B65" s="11"/>
      <c r="C65" s="11"/>
      <c r="D65" s="11"/>
      <c r="E65" s="1">
        <f t="shared" si="10"/>
        <v>0</v>
      </c>
      <c r="F65" s="11"/>
      <c r="G65" s="11"/>
      <c r="H65" s="11"/>
      <c r="J65" s="11"/>
      <c r="K65" s="11"/>
      <c r="L65" s="11"/>
      <c r="M65" s="1">
        <f t="shared" si="11"/>
        <v>0</v>
      </c>
      <c r="O65" s="1">
        <f t="shared" si="12"/>
        <v>0</v>
      </c>
      <c r="P65" s="1" t="str">
        <f t="shared" si="13"/>
        <v>OK</v>
      </c>
      <c r="R65" s="11"/>
      <c r="S65" s="1">
        <f t="shared" si="5"/>
        <v>0</v>
      </c>
      <c r="T65" s="17" t="e">
        <f t="shared" si="6"/>
        <v>#DIV/0!</v>
      </c>
      <c r="U65" s="11"/>
    </row>
    <row r="66" spans="1:21" x14ac:dyDescent="0.35">
      <c r="A66" s="1">
        <v>59</v>
      </c>
      <c r="B66" s="11"/>
      <c r="C66" s="11"/>
      <c r="D66" s="11"/>
      <c r="E66" s="1">
        <f t="shared" si="10"/>
        <v>0</v>
      </c>
      <c r="F66" s="11"/>
      <c r="G66" s="11"/>
      <c r="H66" s="11"/>
      <c r="J66" s="11"/>
      <c r="K66" s="11"/>
      <c r="L66" s="11"/>
      <c r="M66" s="1">
        <f t="shared" si="11"/>
        <v>0</v>
      </c>
      <c r="O66" s="1">
        <f t="shared" si="12"/>
        <v>0</v>
      </c>
      <c r="P66" s="1" t="str">
        <f t="shared" si="13"/>
        <v>OK</v>
      </c>
      <c r="R66" s="11"/>
      <c r="S66" s="1">
        <f t="shared" si="5"/>
        <v>0</v>
      </c>
      <c r="T66" s="17" t="e">
        <f t="shared" si="6"/>
        <v>#DIV/0!</v>
      </c>
      <c r="U66" s="11"/>
    </row>
    <row r="67" spans="1:21" x14ac:dyDescent="0.35">
      <c r="A67" s="1">
        <v>60</v>
      </c>
      <c r="B67" s="11"/>
      <c r="C67" s="11"/>
      <c r="D67" s="11"/>
      <c r="E67" s="1">
        <f t="shared" si="10"/>
        <v>0</v>
      </c>
      <c r="F67" s="11"/>
      <c r="G67" s="11"/>
      <c r="H67" s="11"/>
      <c r="J67" s="11"/>
      <c r="K67" s="11"/>
      <c r="L67" s="11"/>
      <c r="M67" s="1">
        <f>SUM(J67:L67)</f>
        <v>0</v>
      </c>
      <c r="O67" s="1">
        <f>M67-E67</f>
        <v>0</v>
      </c>
      <c r="P67" s="1" t="str">
        <f t="shared" si="13"/>
        <v>OK</v>
      </c>
      <c r="R67" s="11"/>
      <c r="S67" s="1">
        <f t="shared" si="5"/>
        <v>0</v>
      </c>
      <c r="T67" s="17" t="e">
        <f t="shared" si="6"/>
        <v>#DIV/0!</v>
      </c>
      <c r="U67" s="11"/>
    </row>
  </sheetData>
  <sheetProtection selectLockedCells="1"/>
  <mergeCells count="2">
    <mergeCell ref="A1:B1"/>
    <mergeCell ref="J6:L6"/>
  </mergeCells>
  <conditionalFormatting sqref="O8:O67">
    <cfRule type="cellIs" dxfId="0" priority="1" operator="greaterThan">
      <formula>0</formula>
    </cfRule>
  </conditionalFormatting>
  <hyperlinks>
    <hyperlink ref="C8" r:id="rId1" xr:uid="{7AC90868-31EA-4AFA-8272-50B4D7162881}"/>
    <hyperlink ref="C9" r:id="rId2" display="https://www.spacehive.com/summerjam" xr:uid="{9133C8B0-4FCB-4E3A-82DD-E53A4DD74AEC}"/>
    <hyperlink ref="C10" r:id="rId3" display="https://www.spacehive.com/great-sutton-village-hall-rejuvenation" xr:uid="{F45569CE-2205-44A3-93CC-5F45B99C9F8A}"/>
    <hyperlink ref="C11" r:id="rId4" display="https://www.spacehive.com/restore-and-row" xr:uid="{BDDB7C4B-F246-452C-A5E7-EFA25C2CFCB5}"/>
    <hyperlink ref="C12" r:id="rId5" display="https://www.spacehive.com/epecocreative" xr:uid="{EC7848A1-D4CD-48AE-97D9-B40FEC9DB6E3}"/>
    <hyperlink ref="C13" r:id="rId6" display="https://www.spacehive.com/blades-down" xr:uid="{59253659-9BF4-4D00-87AB-07042BC55911}"/>
    <hyperlink ref="C14" r:id="rId7" display="https://www.spacehive.com/inclusive-eco-friendly-play-haven" xr:uid="{23AC44B0-676C-481F-B9D1-4DD5C5701967}"/>
    <hyperlink ref="C15" r:id="rId8" display="https://www.spacehive.com/lighting-up-creative-futures" xr:uid="{887FA2E2-B89B-4FC5-ADAF-713A3C0C055F}"/>
    <hyperlink ref="C16" r:id="rId9" display="https://www.spacehive.com/new-cycle-pump-track-on-kelsall-village" xr:uid="{DDE78730-3505-4C95-A7B5-11C125A15ED2}"/>
    <hyperlink ref="C17" r:id="rId10" display="https://www.spacehive.com/nurturenature" xr:uid="{178C842A-D9B9-4C52-8892-5842B6B2A115}"/>
    <hyperlink ref="C18" r:id="rId11" display="https://www.spacehive.com/great-sutton-all-for-one-gym" xr:uid="{FA04499D-D665-4BEF-8D3B-DF8F201E3359}"/>
    <hyperlink ref="C19" r:id="rId12" display="https://www.spacehive.com/tarporleysocialcircle" xr:uid="{707657A1-8D02-4E45-A167-BB38B29EF796}"/>
    <hyperlink ref="C20" r:id="rId13" display="https://www.spacehive.com/building-stronger-pathways" xr:uid="{7AA053C4-2363-4644-AF9A-5D2FE5343A5C}"/>
    <hyperlink ref="C21" r:id="rId14" display="https://www.spacehive.com/epcgymnasticswelcometonewpremises" xr:uid="{4FF7C951-6E0B-4A5C-8BF0-066673EC3752}"/>
    <hyperlink ref="C22" r:id="rId15" display="https://www.spacehive.com/cchub" xr:uid="{FA943841-A57F-4363-B7FC-17ACC3D72DDA}"/>
    <hyperlink ref="C23" r:id="rId16" display="https://www.spacehive.com/manley-sustainable-hall-upgrade-initiative" xr:uid="{B84070EA-D7C0-4428-84CE-306B59B54487}"/>
    <hyperlink ref="C24" r:id="rId17" display="https://www.spacehive.com/reducing-sewage-in-the-dee" xr:uid="{9810F88B-56F3-4558-90D6-85A64066D7AB}"/>
    <hyperlink ref="C25" r:id="rId18" display="https://www.spacehive.com/recovery-star-workshops---chester" xr:uid="{D6D5C097-BEA6-43E7-9A50-A5C1CCE7EF4D}"/>
    <hyperlink ref="C26" r:id="rId19" display="https://www.spacehive.com/friendsofstanney" xr:uid="{58CBABCD-B837-487B-84C6-9FADAA666699}"/>
    <hyperlink ref="C27" r:id="rId20" display="https://www.spacehive.com/roots-to-resilience-a-pathway-to-nature" xr:uid="{64262F81-93D4-44F4-9950-DFDB18059B44}"/>
    <hyperlink ref="C28" r:id="rId21" display="https://www.spacehive.com/drill-hall-gardens-renewal-project" xr:uid="{C01D1B52-5DFF-49D1-81F7-7C0D8122C8EF}"/>
    <hyperlink ref="C29" r:id="rId22" display="https://www.spacehive.com/save-1st-norley-scout-group" xr:uid="{154311D0-ED22-48D3-8809-895C3A17E8C2}"/>
    <hyperlink ref="C30" r:id="rId23" display="https://www.spacehive.com/pear-up" xr:uid="{9BDFFC46-CE84-49D2-9073-38B282291852}"/>
    <hyperlink ref="C31" r:id="rId24" display="https://www.spacehive.com/rivacre-valley" xr:uid="{E5651CE4-A8EB-47F6-81FA-CB9709315B16}"/>
    <hyperlink ref="C32" r:id="rId25" display="https://www.spacehive.com/saughallgjp" xr:uid="{4CC70EC9-250C-4F4A-B547-3D09DC489BEB}"/>
    <hyperlink ref="C33" r:id="rId26" display="https://www.spacehive.com/transform-our-village-lanes-and-walls" xr:uid="{8A7250C4-F4FC-4D98-8AB1-39350F054D6F}"/>
    <hyperlink ref="C34" r:id="rId27" display="https://www.spacehive.com/age-friendly-cheshire-west-coordinator" xr:uid="{96645EF9-9113-4C53-BBF9-DA08BD958105}"/>
    <hyperlink ref="C35" r:id="rId28" display="https://www.spacehive.com/the-nest-northwest-the-hive" xr:uid="{548B8F7F-5154-4C94-840A-0B3881A56607}"/>
    <hyperlink ref="C36" r:id="rId29" display="https://www.spacehive.com/transform-tower-fields-bowling-green" xr:uid="{8C7328F0-07F3-4015-8FAA-156882183FAE}"/>
    <hyperlink ref="C37" r:id="rId30" display="https://www.spacehive.com/soul-in-a-bowl--second-bite--enterprise" xr:uid="{26BFE105-64DD-4156-A634-F8F662CF875E}"/>
    <hyperlink ref="C38" r:id="rId31" display="https://www.spacehive.com/careartistresidency" xr:uid="{F7D99FF6-90B5-45A2-88CC-7BF4B776ACDE}"/>
    <hyperlink ref="C39" r:id="rId32" display="https://www.spacehive.com/solar-power-for-sustainable-parks" xr:uid="{124CE2CA-CD6B-466A-A3F5-CACA62F56738}"/>
    <hyperlink ref="C40" r:id="rId33" xr:uid="{37EB539D-F4CC-4F28-9389-1BA1024EF903}"/>
    <hyperlink ref="C41" r:id="rId34" xr:uid="{0DA79F46-476E-413D-832E-0BD43BA1CCC1}"/>
    <hyperlink ref="C42" r:id="rId35" xr:uid="{8B0C577C-7B31-4A7F-BFF7-B455AB7874A9}"/>
    <hyperlink ref="C43" r:id="rId36" xr:uid="{8B276754-7400-466F-8CCF-08E16155F0BF}"/>
    <hyperlink ref="C44" r:id="rId37" xr:uid="{FDA55541-B49A-4047-90AA-FCFCDB2C9BE3}"/>
    <hyperlink ref="C45" r:id="rId38" xr:uid="{1D31E675-A6BF-4F59-B14D-2FD479A3FF64}"/>
  </hyperlinks>
  <pageMargins left="0.7" right="0.7" top="0.75" bottom="0.75" header="0.3" footer="0.3"/>
  <pageSetup paperSize="9" orientation="portrait" r:id="rId39"/>
  <headerFooter>
    <oddFooter>&amp;C_x000D_&amp;1#&amp;"Verdana"&amp;7&amp;K000000 Confidential</oddFooter>
  </headerFooter>
  <legacyDrawing r:id="rId4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33C890-084D-40CD-A19C-A9CC0880949D}">
          <x14:formula1>
            <xm:f>Sheet1!$A$2:$A$6</xm:f>
          </x14:formula1>
          <xm:sqref>G67</xm:sqref>
        </x14:dataValidation>
        <x14:dataValidation type="list" allowBlank="1" showInputMessage="1" showErrorMessage="1" xr:uid="{D844D716-E718-433C-B86E-5D7621CE9039}">
          <x14:formula1>
            <xm:f>Sheet1!$B$2:$B$4</xm:f>
          </x14:formula1>
          <xm:sqref>G8:G66</xm:sqref>
        </x14:dataValidation>
        <x14:dataValidation type="list" allowBlank="1" showInputMessage="1" showErrorMessage="1" xr:uid="{06974BCF-D280-45A6-BDEF-F9FC39032CB3}">
          <x14:formula1>
            <xm:f>Sheet1!$C$2:$C$3</xm:f>
          </x14:formula1>
          <xm:sqref>H8:H67</xm:sqref>
        </x14:dataValidation>
        <x14:dataValidation type="list" allowBlank="1" showInputMessage="1" showErrorMessage="1" xr:uid="{B61EA5ED-CE2C-40DC-8D9C-A939D9C37959}">
          <x14:formula1>
            <xm:f>Sheet1!$A$2:$A$7</xm:f>
          </x14:formula1>
          <xm:sqref>F8:F67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WC Base Document" ma:contentTypeID="0x0101001EBCA6DA6682F44C84B0C2036433427100F2C403E088CBA748A62CBCA1F01D6EFF" ma:contentTypeVersion="26" ma:contentTypeDescription="Cheshire West Base document" ma:contentTypeScope="" ma:versionID="d3081c20c9bd04d0585fe0f1ab607cff">
  <xsd:schema xmlns:xsd="http://www.w3.org/2001/XMLSchema" xmlns:xs="http://www.w3.org/2001/XMLSchema" xmlns:p="http://schemas.microsoft.com/office/2006/metadata/properties" xmlns:ns2="5c807e18-787f-44ce-b538-d097cd8eb6ac" targetNamespace="http://schemas.microsoft.com/office/2006/metadata/properties" ma:root="true" ma:fieldsID="cbd387ff32560e828004c9ab881fc93d" ns2:_="">
    <xsd:import namespace="5c807e18-787f-44ce-b538-d097cd8eb6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07e18-787f-44ce-b538-d097cd8eb6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810B3-9F0C-4D5A-9B00-0180A485C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07e18-787f-44ce-b538-d097cd8eb6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43368-5ECD-4917-B8C1-A5B255CD0E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68EF97-3518-4A56-9AE7-CD530D39C2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CWC 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MORGAN, Deborah</dc:creator>
  <cp:keywords/>
  <dc:description/>
  <cp:lastModifiedBy>SIMPSON, Selina</cp:lastModifiedBy>
  <cp:revision/>
  <dcterms:created xsi:type="dcterms:W3CDTF">2021-10-07T16:50:14Z</dcterms:created>
  <dcterms:modified xsi:type="dcterms:W3CDTF">2025-11-17T10:47:05Z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0x0101001EBCA6DA6682F44C84B0C2036433427100F2C403E088CBA748A62CBCA1F01D6EFF</vt:lpwstr>
  </property>
  <property fmtid="{D5CDD505-2E9C-101B-9397-08002B2CF9AE}" pid="3" name="MSIP_Label_20ea7001-5c24-4702-a3ac-e436ccb02747_Enabled">
    <vt:lpwstr>true</vt:lpwstr>
  </property>
  <property fmtid="{D5CDD505-2E9C-101B-9397-08002B2CF9AE}" pid="4" name="MSIP_Label_20ea7001-5c24-4702-a3ac-e436ccb02747_SetDate">
    <vt:lpwstr>2025-06-25T12:35:34Z</vt:lpwstr>
  </property>
  <property fmtid="{D5CDD505-2E9C-101B-9397-08002B2CF9AE}" pid="5" name="MSIP_Label_20ea7001-5c24-4702-a3ac-e436ccb02747_Method">
    <vt:lpwstr>Standard</vt:lpwstr>
  </property>
  <property fmtid="{D5CDD505-2E9C-101B-9397-08002B2CF9AE}" pid="6" name="MSIP_Label_20ea7001-5c24-4702-a3ac-e436ccb02747_Name">
    <vt:lpwstr>Confidential</vt:lpwstr>
  </property>
  <property fmtid="{D5CDD505-2E9C-101B-9397-08002B2CF9AE}" pid="7" name="MSIP_Label_20ea7001-5c24-4702-a3ac-e436ccb02747_SiteId">
    <vt:lpwstr>c8823c91-be81-4f89-b024-6c3dd789c106</vt:lpwstr>
  </property>
  <property fmtid="{D5CDD505-2E9C-101B-9397-08002B2CF9AE}" pid="8" name="MSIP_Label_20ea7001-5c24-4702-a3ac-e436ccb02747_ActionId">
    <vt:lpwstr>492b5839-e4df-4b11-a7a4-d3577075ad76</vt:lpwstr>
  </property>
  <property fmtid="{D5CDD505-2E9C-101B-9397-08002B2CF9AE}" pid="9" name="MSIP_Label_20ea7001-5c24-4702-a3ac-e436ccb02747_ContentBits">
    <vt:lpwstr>2</vt:lpwstr>
  </property>
</Properties>
</file>