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wccouncil-my.sharepoint.com/personal/selina_simpson_cheshirewestandchester_gov_uk/Documents/Documents/Cheshire West and Chester/Localities/Spacehive/CCIN/CCIN assessment process info/Updated assessment flow and docs/"/>
    </mc:Choice>
  </mc:AlternateContent>
  <xr:revisionPtr revIDLastSave="6" documentId="8_{94E59313-99A1-4E0A-BC6F-E750AE0B32C2}" xr6:coauthVersionLast="47" xr6:coauthVersionMax="47" xr10:uidLastSave="{20B033B4-C874-45AA-A15B-DCCCC5A75536}"/>
  <bookViews>
    <workbookView xWindow="-110" yWindow="-110" windowWidth="19420" windowHeight="10300" xr2:uid="{642E4D13-F88D-4765-8D3E-DA2498B2F3AE}"/>
  </bookViews>
  <sheets>
    <sheet name="CWC contributions" sheetId="1" r:id="rId1"/>
    <sheet name="Sheet1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J2" i="1"/>
  <c r="I2" i="1"/>
  <c r="D4" i="1"/>
  <c r="L67" i="1"/>
  <c r="R67" i="1" s="1"/>
  <c r="S67" i="1" s="1"/>
  <c r="N67" i="1"/>
  <c r="O67" i="1" s="1"/>
  <c r="L58" i="1"/>
  <c r="R58" i="1" s="1"/>
  <c r="S58" i="1" s="1"/>
  <c r="L59" i="1"/>
  <c r="R59" i="1" s="1"/>
  <c r="S59" i="1" s="1"/>
  <c r="L60" i="1"/>
  <c r="R60" i="1" s="1"/>
  <c r="S60" i="1" s="1"/>
  <c r="L61" i="1"/>
  <c r="L62" i="1"/>
  <c r="R62" i="1" s="1"/>
  <c r="S62" i="1" s="1"/>
  <c r="L63" i="1"/>
  <c r="L64" i="1"/>
  <c r="R64" i="1" s="1"/>
  <c r="S64" i="1" s="1"/>
  <c r="L65" i="1"/>
  <c r="L66" i="1"/>
  <c r="R66" i="1" s="1"/>
  <c r="S66" i="1" s="1"/>
  <c r="N66" i="1" l="1"/>
  <c r="O66" i="1" s="1"/>
  <c r="N60" i="1"/>
  <c r="O60" i="1" s="1"/>
  <c r="N63" i="1"/>
  <c r="O63" i="1" s="1"/>
  <c r="N65" i="1"/>
  <c r="O65" i="1" s="1"/>
  <c r="R65" i="1"/>
  <c r="S65" i="1" s="1"/>
  <c r="N64" i="1"/>
  <c r="O64" i="1" s="1"/>
  <c r="N61" i="1"/>
  <c r="O61" i="1" s="1"/>
  <c r="R61" i="1"/>
  <c r="S61" i="1" s="1"/>
  <c r="N58" i="1"/>
  <c r="O58" i="1" s="1"/>
  <c r="R63" i="1"/>
  <c r="S63" i="1" s="1"/>
  <c r="N62" i="1"/>
  <c r="O62" i="1" s="1"/>
  <c r="N59" i="1"/>
  <c r="O59" i="1" s="1"/>
  <c r="L9" i="1"/>
  <c r="R9" i="1" s="1"/>
  <c r="S9" i="1" s="1"/>
  <c r="L10" i="1"/>
  <c r="R10" i="1" s="1"/>
  <c r="S10" i="1" s="1"/>
  <c r="L11" i="1"/>
  <c r="R11" i="1" s="1"/>
  <c r="S11" i="1" s="1"/>
  <c r="L12" i="1"/>
  <c r="R12" i="1" s="1"/>
  <c r="S12" i="1" s="1"/>
  <c r="L13" i="1"/>
  <c r="R13" i="1" s="1"/>
  <c r="S13" i="1" s="1"/>
  <c r="L14" i="1"/>
  <c r="R14" i="1" s="1"/>
  <c r="S14" i="1" s="1"/>
  <c r="L15" i="1"/>
  <c r="R15" i="1" s="1"/>
  <c r="S15" i="1" s="1"/>
  <c r="L16" i="1"/>
  <c r="R16" i="1" s="1"/>
  <c r="S16" i="1" s="1"/>
  <c r="L17" i="1"/>
  <c r="R17" i="1" s="1"/>
  <c r="S17" i="1" s="1"/>
  <c r="L18" i="1"/>
  <c r="R18" i="1" s="1"/>
  <c r="S18" i="1" s="1"/>
  <c r="L19" i="1"/>
  <c r="R19" i="1" s="1"/>
  <c r="S19" i="1" s="1"/>
  <c r="L20" i="1"/>
  <c r="R20" i="1" s="1"/>
  <c r="S20" i="1" s="1"/>
  <c r="L21" i="1"/>
  <c r="R21" i="1" s="1"/>
  <c r="S21" i="1" s="1"/>
  <c r="L22" i="1"/>
  <c r="R22" i="1" s="1"/>
  <c r="S22" i="1" s="1"/>
  <c r="L23" i="1"/>
  <c r="R23" i="1" s="1"/>
  <c r="S23" i="1" s="1"/>
  <c r="L24" i="1"/>
  <c r="R24" i="1" s="1"/>
  <c r="S24" i="1" s="1"/>
  <c r="L25" i="1"/>
  <c r="R25" i="1" s="1"/>
  <c r="S25" i="1" s="1"/>
  <c r="L26" i="1"/>
  <c r="R26" i="1" s="1"/>
  <c r="S26" i="1" s="1"/>
  <c r="L27" i="1"/>
  <c r="R27" i="1" s="1"/>
  <c r="S27" i="1" s="1"/>
  <c r="L28" i="1"/>
  <c r="R28" i="1" s="1"/>
  <c r="S28" i="1" s="1"/>
  <c r="L29" i="1"/>
  <c r="R29" i="1" s="1"/>
  <c r="S29" i="1" s="1"/>
  <c r="L30" i="1"/>
  <c r="R30" i="1" s="1"/>
  <c r="S30" i="1" s="1"/>
  <c r="L31" i="1"/>
  <c r="R31" i="1" s="1"/>
  <c r="S31" i="1" s="1"/>
  <c r="L32" i="1"/>
  <c r="R32" i="1" s="1"/>
  <c r="S32" i="1" s="1"/>
  <c r="L33" i="1"/>
  <c r="R33" i="1" s="1"/>
  <c r="S33" i="1" s="1"/>
  <c r="L34" i="1"/>
  <c r="R34" i="1" s="1"/>
  <c r="S34" i="1" s="1"/>
  <c r="L35" i="1"/>
  <c r="R35" i="1" s="1"/>
  <c r="S35" i="1" s="1"/>
  <c r="L36" i="1"/>
  <c r="R36" i="1" s="1"/>
  <c r="S36" i="1" s="1"/>
  <c r="L37" i="1"/>
  <c r="R37" i="1" s="1"/>
  <c r="S37" i="1" s="1"/>
  <c r="L38" i="1"/>
  <c r="R38" i="1" s="1"/>
  <c r="S38" i="1" s="1"/>
  <c r="L39" i="1"/>
  <c r="R39" i="1" s="1"/>
  <c r="S39" i="1" s="1"/>
  <c r="L40" i="1"/>
  <c r="R40" i="1" s="1"/>
  <c r="S40" i="1" s="1"/>
  <c r="L41" i="1"/>
  <c r="R41" i="1" s="1"/>
  <c r="S41" i="1" s="1"/>
  <c r="L42" i="1"/>
  <c r="R42" i="1" s="1"/>
  <c r="S42" i="1" s="1"/>
  <c r="L43" i="1"/>
  <c r="R43" i="1" s="1"/>
  <c r="S43" i="1" s="1"/>
  <c r="L44" i="1"/>
  <c r="R44" i="1" s="1"/>
  <c r="S44" i="1" s="1"/>
  <c r="L45" i="1"/>
  <c r="R45" i="1" s="1"/>
  <c r="S45" i="1" s="1"/>
  <c r="L46" i="1"/>
  <c r="R46" i="1" s="1"/>
  <c r="S46" i="1" s="1"/>
  <c r="L47" i="1"/>
  <c r="R47" i="1" s="1"/>
  <c r="S47" i="1" s="1"/>
  <c r="L48" i="1"/>
  <c r="R48" i="1" s="1"/>
  <c r="S48" i="1" s="1"/>
  <c r="L49" i="1"/>
  <c r="R49" i="1" s="1"/>
  <c r="S49" i="1" s="1"/>
  <c r="L50" i="1"/>
  <c r="R50" i="1" s="1"/>
  <c r="S50" i="1" s="1"/>
  <c r="L51" i="1"/>
  <c r="R51" i="1" s="1"/>
  <c r="S51" i="1" s="1"/>
  <c r="L52" i="1"/>
  <c r="R52" i="1" s="1"/>
  <c r="S52" i="1" s="1"/>
  <c r="L53" i="1"/>
  <c r="R53" i="1" s="1"/>
  <c r="S53" i="1" s="1"/>
  <c r="L54" i="1"/>
  <c r="R54" i="1" s="1"/>
  <c r="S54" i="1" s="1"/>
  <c r="L55" i="1"/>
  <c r="R55" i="1" s="1"/>
  <c r="S55" i="1" s="1"/>
  <c r="L56" i="1"/>
  <c r="R56" i="1" s="1"/>
  <c r="S56" i="1" s="1"/>
  <c r="L57" i="1"/>
  <c r="R57" i="1" s="1"/>
  <c r="S57" i="1" s="1"/>
  <c r="L8" i="1"/>
  <c r="R8" i="1" l="1"/>
  <c r="S8" i="1" s="1"/>
  <c r="E9" i="1"/>
  <c r="E10" i="1"/>
  <c r="E11" i="1"/>
  <c r="E12" i="1"/>
  <c r="N12" i="1" s="1"/>
  <c r="O12" i="1" s="1"/>
  <c r="E13" i="1"/>
  <c r="E14" i="1"/>
  <c r="E15" i="1"/>
  <c r="N20" i="1"/>
  <c r="O20" i="1" s="1"/>
  <c r="N28" i="1"/>
  <c r="O28" i="1" s="1"/>
  <c r="N31" i="1"/>
  <c r="O31" i="1" s="1"/>
  <c r="N36" i="1"/>
  <c r="O36" i="1" s="1"/>
  <c r="N47" i="1"/>
  <c r="O47" i="1" s="1"/>
  <c r="L1" i="1"/>
  <c r="I3" i="1"/>
  <c r="I4" i="1" s="1"/>
  <c r="J3" i="1"/>
  <c r="J4" i="1" s="1"/>
  <c r="N23" i="1"/>
  <c r="O23" i="1" s="1"/>
  <c r="L2" i="1" l="1"/>
  <c r="E4" i="1"/>
  <c r="L3" i="1"/>
  <c r="L4" i="1" s="1"/>
  <c r="N54" i="1"/>
  <c r="O54" i="1" s="1"/>
  <c r="N22" i="1"/>
  <c r="O22" i="1" s="1"/>
  <c r="N39" i="1"/>
  <c r="O39" i="1" s="1"/>
  <c r="N45" i="1"/>
  <c r="O45" i="1" s="1"/>
  <c r="N53" i="1"/>
  <c r="O53" i="1" s="1"/>
  <c r="N37" i="1"/>
  <c r="O37" i="1" s="1"/>
  <c r="N29" i="1"/>
  <c r="O29" i="1" s="1"/>
  <c r="N21" i="1"/>
  <c r="O21" i="1" s="1"/>
  <c r="N13" i="1"/>
  <c r="O13" i="1" s="1"/>
  <c r="N57" i="1"/>
  <c r="O57" i="1" s="1"/>
  <c r="N49" i="1"/>
  <c r="O49" i="1" s="1"/>
  <c r="N46" i="1"/>
  <c r="O46" i="1" s="1"/>
  <c r="N38" i="1"/>
  <c r="O38" i="1" s="1"/>
  <c r="N30" i="1"/>
  <c r="O30" i="1" s="1"/>
  <c r="N14" i="1"/>
  <c r="O14" i="1" s="1"/>
  <c r="N55" i="1"/>
  <c r="O55" i="1" s="1"/>
  <c r="N15" i="1"/>
  <c r="O15" i="1" s="1"/>
  <c r="N50" i="1"/>
  <c r="O50" i="1" s="1"/>
  <c r="N42" i="1"/>
  <c r="O42" i="1" s="1"/>
  <c r="N41" i="1"/>
  <c r="O41" i="1" s="1"/>
  <c r="N48" i="1"/>
  <c r="O48" i="1" s="1"/>
  <c r="N40" i="1"/>
  <c r="O40" i="1" s="1"/>
  <c r="N25" i="1"/>
  <c r="O25" i="1" s="1"/>
  <c r="N17" i="1"/>
  <c r="O17" i="1" s="1"/>
  <c r="N56" i="1"/>
  <c r="O56" i="1" s="1"/>
  <c r="N33" i="1"/>
  <c r="O33" i="1" s="1"/>
  <c r="N52" i="1"/>
  <c r="O52" i="1" s="1"/>
  <c r="N44" i="1"/>
  <c r="O44" i="1" s="1"/>
  <c r="N51" i="1"/>
  <c r="O51" i="1" s="1"/>
  <c r="N43" i="1"/>
  <c r="O43" i="1" s="1"/>
  <c r="N9" i="1"/>
  <c r="O9" i="1" s="1"/>
  <c r="N35" i="1"/>
  <c r="O35" i="1" s="1"/>
  <c r="N27" i="1"/>
  <c r="O27" i="1" s="1"/>
  <c r="N19" i="1"/>
  <c r="O19" i="1" s="1"/>
  <c r="N11" i="1"/>
  <c r="O11" i="1" s="1"/>
  <c r="N26" i="1"/>
  <c r="O26" i="1" s="1"/>
  <c r="N10" i="1"/>
  <c r="O10" i="1" s="1"/>
  <c r="N34" i="1"/>
  <c r="O34" i="1" s="1"/>
  <c r="N18" i="1"/>
  <c r="O18" i="1" s="1"/>
  <c r="N32" i="1"/>
  <c r="O32" i="1" s="1"/>
  <c r="N24" i="1"/>
  <c r="O24" i="1" s="1"/>
  <c r="N16" i="1"/>
  <c r="O16" i="1" s="1"/>
  <c r="N8" i="1"/>
  <c r="O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tc={E273F4C4-C7CF-4D40-9BC9-14EAFE3F2111}</author>
  </authors>
  <commentList>
    <comment ref="K7" authorId="0" shapeId="0" xr:uid="{E273F4C4-C7CF-4D40-9BC9-14EAFE3F211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This funding stream is not part of the transferred funds across to Spacehive but needs to be included in the total CWC contribution for reporting - services make contributions individually from their own budgets </t>
      </text>
    </comment>
  </commentList>
</comments>
</file>

<file path=xl/sharedStrings.xml><?xml version="1.0" encoding="utf-8"?>
<sst xmlns="http://schemas.openxmlformats.org/spreadsheetml/2006/main" count="133" uniqueCount="97">
  <si>
    <t>Spacehive projects - Autumn 24 - Round 5</t>
  </si>
  <si>
    <t>Unallocated funds from previous round (funds already with Spacehive)</t>
  </si>
  <si>
    <t>New funds transferred to Spavehive for this round (will match the latest invoice)</t>
  </si>
  <si>
    <t>Total pot available for this round</t>
  </si>
  <si>
    <t>Totals</t>
  </si>
  <si>
    <t>Remaining amount in pot</t>
  </si>
  <si>
    <t>For completion once fundraising is completed</t>
  </si>
  <si>
    <t>Enter project name</t>
  </si>
  <si>
    <t xml:space="preserve">Add hyperlink to Spacehive page </t>
  </si>
  <si>
    <t>Enter £ value</t>
  </si>
  <si>
    <t xml:space="preserve">DO NOT UPDATE </t>
  </si>
  <si>
    <t>Choose status</t>
  </si>
  <si>
    <t xml:space="preserve">Enter £ contributions </t>
  </si>
  <si>
    <t xml:space="preserve">Enter value </t>
  </si>
  <si>
    <t>Add hyperlink to report</t>
  </si>
  <si>
    <t>Project marker</t>
  </si>
  <si>
    <t>Project name</t>
  </si>
  <si>
    <t>Website link to project details</t>
  </si>
  <si>
    <t>Fundraising target of project £</t>
  </si>
  <si>
    <t>Maximum CWC contribution £ (70%)</t>
  </si>
  <si>
    <t>Project Status (choose from dropdown)</t>
  </si>
  <si>
    <t>Climate Change Emergency £</t>
  </si>
  <si>
    <t>Community Innovation Fund £ (includes Crowd Fund)</t>
  </si>
  <si>
    <t>All other CWC funding £ (member budgets, service budgets)</t>
  </si>
  <si>
    <t>Total CWC contribution £</t>
  </si>
  <si>
    <t>Check to 70%</t>
  </si>
  <si>
    <t>Action required</t>
  </si>
  <si>
    <t>Final project fundraising total £</t>
  </si>
  <si>
    <t>Final CWC contribution £</t>
  </si>
  <si>
    <t xml:space="preserve">Final CWC contribution % </t>
  </si>
  <si>
    <t>Link to delivery report</t>
  </si>
  <si>
    <t>Test</t>
  </si>
  <si>
    <t>The home of community fundraising (spacehive.com)</t>
  </si>
  <si>
    <t>Still campaigning</t>
  </si>
  <si>
    <t>Street Angels for Chester</t>
  </si>
  <si>
    <t>https://www.spacehive.com/street-angels-for-chester</t>
  </si>
  <si>
    <t>Crafting Together for Wellness</t>
  </si>
  <si>
    <t>https://www.spacehive.com/crafting-together-for-wellness</t>
  </si>
  <si>
    <t>Thriving Together at the Hub</t>
  </si>
  <si>
    <t>Thriving Together at the Hub (spacehive.com)</t>
  </si>
  <si>
    <t>Scout &amp; Community Centre Solar Project</t>
  </si>
  <si>
    <t>https://www.spacehive.com/scoutsolarproject</t>
  </si>
  <si>
    <t xml:space="preserve">Chester Repair Cafe </t>
  </si>
  <si>
    <t>https://www.spacehive.com/chester-repair-cafe</t>
  </si>
  <si>
    <t>Achieved target</t>
  </si>
  <si>
    <t>the ōH Foundation Studio Equipment Fund</t>
  </si>
  <si>
    <t>https://www.spacehive.com/the-oh-foundation-studio-equipment-fund</t>
  </si>
  <si>
    <t>Outdoor area upgrade: Cherry Grove PS</t>
  </si>
  <si>
    <t>https://www.spacehive.com/outdoor-area-upgrade-cherry-grove-ps</t>
  </si>
  <si>
    <t>Keep Chester Swimming</t>
  </si>
  <si>
    <t xml:space="preserve">https://www.spacehive.com/keep-chester-swimming  </t>
  </si>
  <si>
    <t>Upton Heath Big Kids Playground</t>
  </si>
  <si>
    <t>https://www.spacehive.com/playground</t>
  </si>
  <si>
    <t>The Oaks Community School Oasis</t>
  </si>
  <si>
    <t>https://www.spacehive.com/the-oaks-community-school-oasis</t>
  </si>
  <si>
    <t>Community hub and heirloom fruit garden</t>
  </si>
  <si>
    <t>https://www.spacehive.com/improving-the-outdoor-space</t>
  </si>
  <si>
    <t>Mobile Therapy Unit in Cheshire</t>
  </si>
  <si>
    <t>https://www.spacehive.com/enlightenedmobiletherapy</t>
  </si>
  <si>
    <t>Unsuccessful</t>
  </si>
  <si>
    <t>Get Great Sutton Healthy</t>
  </si>
  <si>
    <t>https://www.spacehive.com/get-great-sutton-healthy</t>
  </si>
  <si>
    <t>Wellbeing Trail</t>
  </si>
  <si>
    <t>https://www.spacehive.com/wincham-well-being-trail</t>
  </si>
  <si>
    <t>Transform the Loo's 4 You Whitegate Way</t>
  </si>
  <si>
    <t>https://www.spacehive.com/transform-the-loo-s-4-you-whitegate-way#/idea</t>
  </si>
  <si>
    <t>Help replace the Tilston Field Zip Wire</t>
  </si>
  <si>
    <t>https://www.spacehive.com/tilstonzipwire</t>
  </si>
  <si>
    <t>Cheshire Kids 'Reading for Life' events</t>
  </si>
  <si>
    <t>https://www.spacehive.com/reading-for-life</t>
  </si>
  <si>
    <t>Help Bring Access for All to Park Fields</t>
  </si>
  <si>
    <t>https://www.spacehive.com/parkfieldsaccessforall</t>
  </si>
  <si>
    <t>Solar Panels for Tarporley Chapel</t>
  </si>
  <si>
    <t>https://www.spacehive.com/solar-panel-installation-tarporley-chape</t>
  </si>
  <si>
    <t>Neston Theatre Festival</t>
  </si>
  <si>
    <t>https://www.spacehive.com/nestontheatrefestival2025</t>
  </si>
  <si>
    <t>Our Village, Our Future</t>
  </si>
  <si>
    <t>Our Village, Our Future (spacehive.com)</t>
  </si>
  <si>
    <t>Youth Sports and Social Club</t>
  </si>
  <si>
    <t>Youth Sports and Social Club (spacehive.com)</t>
  </si>
  <si>
    <t>Revive Marshlands Park for the community</t>
  </si>
  <si>
    <t>Revive Marshlands Park for the Community (spacehive.com)</t>
  </si>
  <si>
    <t>Let's get Lache Greener</t>
  </si>
  <si>
    <t>Westminster Park Cafe Terrace Reimagined</t>
  </si>
  <si>
    <t>Messy mischief makers</t>
  </si>
  <si>
    <t>Incredible Edible Art Adventures</t>
  </si>
  <si>
    <t>Venue Accessible Toilets</t>
  </si>
  <si>
    <t>Dee Point Stars Shelter</t>
  </si>
  <si>
    <t>ADHD Support</t>
  </si>
  <si>
    <t>Project withdrawn - not live</t>
  </si>
  <si>
    <t>Did not go live</t>
  </si>
  <si>
    <t>Let’s Get Lache Greener (spacehive.com)</t>
  </si>
  <si>
    <t>Westminster Park Cafe Terrace Reimagined (spacehive.com)</t>
  </si>
  <si>
    <t>Messy Mischief Makers @ Theatre Porto (spacehive.com)</t>
  </si>
  <si>
    <t>Incredible Edible Art Adventures (spacehive.com)</t>
  </si>
  <si>
    <t>Venue Accessible Toilets (spacehive.com)</t>
  </si>
  <si>
    <t>Dee Point Stars Shelter (spacehive.com)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</si>
</sst>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2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1" xfId="0" applyFont="1" applyBorder="1"/>
    <xf numFmtId="0" fontId="2" fillId="4" borderId="1" xfId="0" applyFont="1" applyFill="1" applyBorder="1" applyAlignment="1">
      <alignment wrapText="1"/>
    </xf>
    <xf numFmtId="0" fontId="0" fillId="4" borderId="1" xfId="0" applyFill="1" applyBorder="1"/>
    <xf numFmtId="0" fontId="2" fillId="4" borderId="1" xfId="0" applyFont="1" applyFill="1" applyBorder="1"/>
    <xf numFmtId="0" fontId="0" fillId="3" borderId="1" xfId="0" applyFill="1" applyBorder="1" applyProtection="1">
      <protection locked="0"/>
    </xf>
    <xf numFmtId="0" fontId="3" fillId="0" borderId="1" xfId="0" applyFont="1" applyBorder="1"/>
    <xf numFmtId="0" fontId="3" fillId="4" borderId="1" xfId="0" applyFont="1" applyFill="1" applyBorder="1"/>
    <xf numFmtId="0" fontId="4" fillId="0" borderId="1" xfId="0" applyFont="1" applyBorder="1"/>
    <xf numFmtId="0" fontId="3" fillId="5" borderId="1" xfId="0" applyFont="1" applyFill="1" applyBorder="1"/>
    <xf numFmtId="0" fontId="1" fillId="0" borderId="5" xfId="0" applyFont="1" applyBorder="1"/>
    <xf numFmtId="9" fontId="0" fillId="0" borderId="1" xfId="1" applyFont="1" applyBorder="1"/>
    <xf numFmtId="0" fontId="3" fillId="5" borderId="6" xfId="0" applyFont="1" applyFill="1" applyBorder="1"/>
    <xf numFmtId="0" fontId="6" fillId="0" borderId="0" xfId="2"/>
    <xf numFmtId="0" fontId="3" fillId="0" borderId="0" xfId="0" applyFont="1"/>
    <xf numFmtId="0" fontId="0" fillId="0" borderId="0" xfId="0" applyProtection="1">
      <protection locked="0"/>
    </xf>
    <xf numFmtId="43" fontId="3" fillId="0" borderId="1" xfId="0" applyNumberFormat="1" applyFont="1" applyBorder="1"/>
    <xf numFmtId="3" fontId="0" fillId="3" borderId="1" xfId="0" applyNumberFormat="1" applyFill="1" applyBorder="1" applyProtection="1">
      <protection locked="0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ORGAN, Deborah" id="{4BF15BB6-833C-4B16-B803-71E6CEAF18D0}" userId="S::Deborah.Morgan@cheshirewestandchester.gov.uk::68a160d0-3857-4990-9ccb-d6c6c51c2c13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7" dT="2022-04-04T16:37:10.46" personId="{4BF15BB6-833C-4B16-B803-71E6CEAF18D0}" id="{E273F4C4-C7CF-4D40-9BC9-14EAFE3F2111}">
    <text xml:space="preserve">This funding stream is not part of the transferred funds across to Spacehive but needs to be included in the total CWC contribution for reporting - services make contributions individually from their own budgets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pacehive.com/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ABB05-BAF7-4682-A8DF-32966C087A0F}">
  <dimension ref="A1:T67"/>
  <sheetViews>
    <sheetView tabSelected="1" topLeftCell="G1" zoomScaleNormal="100" workbookViewId="0">
      <selection activeCell="C39" sqref="C39"/>
    </sheetView>
  </sheetViews>
  <sheetFormatPr defaultRowHeight="14.5" x14ac:dyDescent="0.35"/>
  <cols>
    <col min="1" max="1" width="18.1796875" bestFit="1" customWidth="1"/>
    <col min="2" max="2" width="38.7265625" customWidth="1"/>
    <col min="3" max="3" width="30.7265625" customWidth="1"/>
    <col min="4" max="5" width="17.1796875" customWidth="1"/>
    <col min="6" max="6" width="20.81640625" customWidth="1"/>
    <col min="7" max="7" width="16.1796875" customWidth="1"/>
    <col min="8" max="8" width="73.26953125" customWidth="1"/>
    <col min="9" max="9" width="21.7265625" customWidth="1"/>
    <col min="10" max="10" width="21.26953125" customWidth="1"/>
    <col min="11" max="11" width="22.453125" customWidth="1"/>
    <col min="12" max="12" width="18.1796875" customWidth="1"/>
    <col min="13" max="13" width="8.54296875" bestFit="1" customWidth="1"/>
    <col min="14" max="14" width="17.453125" customWidth="1"/>
    <col min="15" max="15" width="21.54296875" bestFit="1" customWidth="1"/>
    <col min="17" max="17" width="14.26953125" customWidth="1"/>
    <col min="18" max="18" width="15.26953125" customWidth="1"/>
    <col min="19" max="19" width="18.26953125" customWidth="1"/>
    <col min="20" max="20" width="37.26953125" customWidth="1"/>
  </cols>
  <sheetData>
    <row r="1" spans="1:20" ht="15" thickBot="1" x14ac:dyDescent="0.4">
      <c r="A1" s="24" t="s">
        <v>0</v>
      </c>
      <c r="B1" s="25"/>
      <c r="C1" s="6"/>
      <c r="H1" s="1" t="s">
        <v>1</v>
      </c>
      <c r="I1" s="1">
        <v>4187</v>
      </c>
      <c r="J1" s="1">
        <v>4163</v>
      </c>
      <c r="K1" s="9"/>
      <c r="L1" s="1">
        <f>SUM(I1:J1)</f>
        <v>8350</v>
      </c>
    </row>
    <row r="2" spans="1:20" x14ac:dyDescent="0.35">
      <c r="A2" s="6"/>
      <c r="B2" s="6"/>
      <c r="C2" s="6"/>
      <c r="H2" s="1" t="s">
        <v>2</v>
      </c>
      <c r="I2" s="1">
        <f>50000-I1</f>
        <v>45813</v>
      </c>
      <c r="J2" s="1">
        <f>166902-J1</f>
        <v>162739</v>
      </c>
      <c r="K2" s="9"/>
      <c r="L2" s="1">
        <f>SUM(I2:J2)</f>
        <v>208552</v>
      </c>
    </row>
    <row r="3" spans="1:20" x14ac:dyDescent="0.35">
      <c r="H3" s="7" t="s">
        <v>3</v>
      </c>
      <c r="I3" s="7">
        <f t="shared" ref="I3:J3" si="0">I2+I1</f>
        <v>50000</v>
      </c>
      <c r="J3" s="7">
        <f t="shared" si="0"/>
        <v>166902</v>
      </c>
      <c r="K3" s="10"/>
      <c r="L3" s="7">
        <f>SUM(I3:J3)</f>
        <v>216902</v>
      </c>
    </row>
    <row r="4" spans="1:20" x14ac:dyDescent="0.35">
      <c r="B4" s="14" t="s">
        <v>4</v>
      </c>
      <c r="D4" s="22">
        <f>SUM(D8:D67)</f>
        <v>412967</v>
      </c>
      <c r="E4" s="22">
        <f>SUM(E8:E67)</f>
        <v>289076.90000000002</v>
      </c>
      <c r="F4" s="2"/>
      <c r="H4" s="12" t="s">
        <v>5</v>
      </c>
      <c r="I4" s="12">
        <f>I3-SUM(I8:I67)</f>
        <v>21355</v>
      </c>
      <c r="J4" s="12">
        <f>J3-SUM(J8:J67)</f>
        <v>21836</v>
      </c>
      <c r="K4" s="13"/>
      <c r="L4" s="12">
        <f>L3-SUM(L8:L67)</f>
        <v>38171</v>
      </c>
      <c r="Q4" s="2" t="s">
        <v>6</v>
      </c>
    </row>
    <row r="5" spans="1:20" x14ac:dyDescent="0.35">
      <c r="B5" s="2"/>
      <c r="C5" s="2"/>
      <c r="D5" s="2"/>
      <c r="E5" s="2"/>
      <c r="I5" s="3"/>
      <c r="J5" s="3"/>
      <c r="K5" s="3"/>
      <c r="L5" s="16"/>
    </row>
    <row r="6" spans="1:20" x14ac:dyDescent="0.35">
      <c r="B6" s="15" t="s">
        <v>7</v>
      </c>
      <c r="C6" s="15" t="s">
        <v>8</v>
      </c>
      <c r="D6" s="15" t="s">
        <v>9</v>
      </c>
      <c r="E6" s="20" t="s">
        <v>10</v>
      </c>
      <c r="F6" s="15" t="s">
        <v>11</v>
      </c>
      <c r="I6" s="26" t="s">
        <v>12</v>
      </c>
      <c r="J6" s="26"/>
      <c r="K6" s="26"/>
      <c r="L6" s="20" t="s">
        <v>10</v>
      </c>
      <c r="N6" s="20" t="s">
        <v>10</v>
      </c>
      <c r="O6" s="20" t="s">
        <v>10</v>
      </c>
      <c r="Q6" s="18" t="s">
        <v>13</v>
      </c>
      <c r="R6" s="20" t="s">
        <v>10</v>
      </c>
      <c r="S6" s="20" t="s">
        <v>10</v>
      </c>
      <c r="T6" s="18" t="s">
        <v>14</v>
      </c>
    </row>
    <row r="7" spans="1:20" ht="77.5" customHeight="1" x14ac:dyDescent="0.35">
      <c r="A7" s="4" t="s">
        <v>15</v>
      </c>
      <c r="B7" s="5" t="s">
        <v>16</v>
      </c>
      <c r="C7" s="5" t="s">
        <v>17</v>
      </c>
      <c r="D7" s="5" t="s">
        <v>18</v>
      </c>
      <c r="E7" s="5" t="s">
        <v>19</v>
      </c>
      <c r="F7" s="5" t="s">
        <v>20</v>
      </c>
      <c r="I7" s="5" t="s">
        <v>21</v>
      </c>
      <c r="J7" s="5" t="s">
        <v>22</v>
      </c>
      <c r="K7" s="8" t="s">
        <v>23</v>
      </c>
      <c r="L7" s="5" t="s">
        <v>24</v>
      </c>
      <c r="N7" s="5" t="s">
        <v>25</v>
      </c>
      <c r="O7" s="5" t="s">
        <v>26</v>
      </c>
      <c r="Q7" s="5" t="s">
        <v>27</v>
      </c>
      <c r="R7" s="5" t="s">
        <v>28</v>
      </c>
      <c r="S7" s="5" t="s">
        <v>29</v>
      </c>
      <c r="T7" s="5" t="s">
        <v>30</v>
      </c>
    </row>
    <row r="8" spans="1:20" x14ac:dyDescent="0.35">
      <c r="A8" s="1">
        <v>1</v>
      </c>
      <c r="B8" s="21" t="s">
        <v>31</v>
      </c>
      <c r="C8" s="19" t="s">
        <v>32</v>
      </c>
      <c r="D8" s="11">
        <v>0</v>
      </c>
      <c r="E8" s="1">
        <v>0</v>
      </c>
      <c r="F8" s="11" t="s">
        <v>33</v>
      </c>
      <c r="I8" s="11"/>
      <c r="J8" s="11"/>
      <c r="K8" s="11"/>
      <c r="L8" s="1">
        <f t="shared" ref="L8:L39" si="1">SUM(I8:K8)</f>
        <v>0</v>
      </c>
      <c r="N8" s="1">
        <f t="shared" ref="N8:N39" si="2">L8-E8</f>
        <v>0</v>
      </c>
      <c r="O8" s="1" t="str">
        <f>IF(N8&gt;0,"CHECK CONTRIBUTIONS","OK")</f>
        <v>OK</v>
      </c>
      <c r="Q8" s="11"/>
      <c r="R8" s="1">
        <f>L8</f>
        <v>0</v>
      </c>
      <c r="S8" s="17" t="e">
        <f>R8/Q8</f>
        <v>#DIV/0!</v>
      </c>
      <c r="T8" s="11"/>
    </row>
    <row r="9" spans="1:20" x14ac:dyDescent="0.35">
      <c r="A9" s="1">
        <v>2</v>
      </c>
      <c r="B9" s="11" t="s">
        <v>34</v>
      </c>
      <c r="C9" s="11" t="s">
        <v>35</v>
      </c>
      <c r="D9" s="11">
        <v>14324</v>
      </c>
      <c r="E9" s="1">
        <f t="shared" ref="E9:E15" si="3">D9*70%</f>
        <v>10026.799999999999</v>
      </c>
      <c r="F9" s="11" t="s">
        <v>33</v>
      </c>
      <c r="I9" s="11"/>
      <c r="J9" s="23">
        <v>8500</v>
      </c>
      <c r="K9" s="11"/>
      <c r="L9" s="1">
        <f t="shared" si="1"/>
        <v>8500</v>
      </c>
      <c r="N9" s="1">
        <f t="shared" si="2"/>
        <v>-1526.7999999999993</v>
      </c>
      <c r="O9" s="1" t="str">
        <f t="shared" ref="O9:O57" si="4">IF(N9&gt;0,"CHECK CONTRIBUTIONS","OK")</f>
        <v>OK</v>
      </c>
      <c r="Q9" s="11"/>
      <c r="R9" s="1">
        <f t="shared" ref="R9:R67" si="5">L9</f>
        <v>8500</v>
      </c>
      <c r="S9" s="17" t="e">
        <f t="shared" ref="S9:S67" si="6">R9/Q9</f>
        <v>#DIV/0!</v>
      </c>
      <c r="T9" s="11"/>
    </row>
    <row r="10" spans="1:20" x14ac:dyDescent="0.35">
      <c r="A10" s="1">
        <v>3</v>
      </c>
      <c r="B10" s="11" t="s">
        <v>36</v>
      </c>
      <c r="C10" s="11" t="s">
        <v>37</v>
      </c>
      <c r="D10" s="11">
        <v>4127</v>
      </c>
      <c r="E10" s="1">
        <f t="shared" si="3"/>
        <v>2888.8999999999996</v>
      </c>
      <c r="F10" s="11" t="s">
        <v>33</v>
      </c>
      <c r="I10" s="11"/>
      <c r="J10" s="11">
        <v>2050</v>
      </c>
      <c r="K10" s="11"/>
      <c r="L10" s="1">
        <f t="shared" si="1"/>
        <v>2050</v>
      </c>
      <c r="N10" s="1">
        <f t="shared" si="2"/>
        <v>-838.89999999999964</v>
      </c>
      <c r="O10" s="1" t="str">
        <f t="shared" si="4"/>
        <v>OK</v>
      </c>
      <c r="Q10" s="11"/>
      <c r="R10" s="1">
        <f t="shared" si="5"/>
        <v>2050</v>
      </c>
      <c r="S10" s="17" t="e">
        <f t="shared" si="6"/>
        <v>#DIV/0!</v>
      </c>
      <c r="T10" s="11"/>
    </row>
    <row r="11" spans="1:20" x14ac:dyDescent="0.35">
      <c r="A11" s="1">
        <v>4</v>
      </c>
      <c r="B11" s="11" t="s">
        <v>38</v>
      </c>
      <c r="C11" s="11" t="s">
        <v>39</v>
      </c>
      <c r="D11" s="11">
        <v>9294</v>
      </c>
      <c r="E11" s="1">
        <f t="shared" si="3"/>
        <v>6505.7999999999993</v>
      </c>
      <c r="F11" s="11" t="s">
        <v>33</v>
      </c>
      <c r="I11" s="11"/>
      <c r="J11" s="11">
        <v>5000</v>
      </c>
      <c r="K11" s="11"/>
      <c r="L11" s="1">
        <f t="shared" si="1"/>
        <v>5000</v>
      </c>
      <c r="N11" s="1">
        <f t="shared" si="2"/>
        <v>-1505.7999999999993</v>
      </c>
      <c r="O11" s="1" t="str">
        <f t="shared" si="4"/>
        <v>OK</v>
      </c>
      <c r="Q11" s="11"/>
      <c r="R11" s="1">
        <f t="shared" si="5"/>
        <v>5000</v>
      </c>
      <c r="S11" s="17" t="e">
        <f t="shared" si="6"/>
        <v>#DIV/0!</v>
      </c>
      <c r="T11" s="11"/>
    </row>
    <row r="12" spans="1:20" x14ac:dyDescent="0.35">
      <c r="A12" s="1">
        <v>5</v>
      </c>
      <c r="B12" s="11" t="s">
        <v>40</v>
      </c>
      <c r="C12" s="11" t="s">
        <v>41</v>
      </c>
      <c r="D12" s="11">
        <v>23733</v>
      </c>
      <c r="E12" s="1">
        <f t="shared" si="3"/>
        <v>16613.099999999999</v>
      </c>
      <c r="F12" s="11" t="s">
        <v>33</v>
      </c>
      <c r="I12" s="11">
        <v>11600</v>
      </c>
      <c r="J12" s="23">
        <v>5000</v>
      </c>
      <c r="K12" s="11"/>
      <c r="L12" s="1">
        <f t="shared" si="1"/>
        <v>16600</v>
      </c>
      <c r="N12" s="1">
        <f t="shared" si="2"/>
        <v>-13.099999999998545</v>
      </c>
      <c r="O12" s="1" t="str">
        <f t="shared" si="4"/>
        <v>OK</v>
      </c>
      <c r="Q12" s="11"/>
      <c r="R12" s="1">
        <f t="shared" si="5"/>
        <v>16600</v>
      </c>
      <c r="S12" s="17" t="e">
        <f t="shared" si="6"/>
        <v>#DIV/0!</v>
      </c>
      <c r="T12" s="11"/>
    </row>
    <row r="13" spans="1:20" x14ac:dyDescent="0.35">
      <c r="A13" s="1">
        <v>6</v>
      </c>
      <c r="B13" s="11" t="s">
        <v>42</v>
      </c>
      <c r="C13" s="11" t="s">
        <v>43</v>
      </c>
      <c r="D13" s="11">
        <v>2735</v>
      </c>
      <c r="E13" s="1">
        <f t="shared" si="3"/>
        <v>1914.4999999999998</v>
      </c>
      <c r="F13" s="11" t="s">
        <v>44</v>
      </c>
      <c r="I13" s="11"/>
      <c r="J13" s="23">
        <v>1080</v>
      </c>
      <c r="K13" s="11"/>
      <c r="L13" s="1">
        <f t="shared" si="1"/>
        <v>1080</v>
      </c>
      <c r="N13" s="1">
        <f t="shared" si="2"/>
        <v>-834.49999999999977</v>
      </c>
      <c r="O13" s="1" t="str">
        <f t="shared" si="4"/>
        <v>OK</v>
      </c>
      <c r="Q13" s="11">
        <v>2752</v>
      </c>
      <c r="R13" s="1">
        <f t="shared" si="5"/>
        <v>1080</v>
      </c>
      <c r="S13" s="17">
        <f t="shared" si="6"/>
        <v>0.39244186046511625</v>
      </c>
      <c r="T13" s="11"/>
    </row>
    <row r="14" spans="1:20" x14ac:dyDescent="0.35">
      <c r="A14" s="1">
        <v>7</v>
      </c>
      <c r="B14" s="11" t="s">
        <v>45</v>
      </c>
      <c r="C14" s="11" t="s">
        <v>46</v>
      </c>
      <c r="D14" s="11">
        <v>22735</v>
      </c>
      <c r="E14" s="1">
        <f t="shared" si="3"/>
        <v>15914.499999999998</v>
      </c>
      <c r="F14" s="11" t="s">
        <v>33</v>
      </c>
      <c r="I14" s="11"/>
      <c r="J14" s="11"/>
      <c r="K14" s="11"/>
      <c r="L14" s="1">
        <f t="shared" si="1"/>
        <v>0</v>
      </c>
      <c r="N14" s="1">
        <f t="shared" si="2"/>
        <v>-15914.499999999998</v>
      </c>
      <c r="O14" s="1" t="str">
        <f t="shared" si="4"/>
        <v>OK</v>
      </c>
      <c r="Q14" s="11"/>
      <c r="R14" s="1">
        <f t="shared" si="5"/>
        <v>0</v>
      </c>
      <c r="S14" s="17" t="e">
        <f t="shared" si="6"/>
        <v>#DIV/0!</v>
      </c>
      <c r="T14" s="11"/>
    </row>
    <row r="15" spans="1:20" x14ac:dyDescent="0.35">
      <c r="A15" s="1">
        <v>8</v>
      </c>
      <c r="B15" s="11" t="s">
        <v>47</v>
      </c>
      <c r="C15" s="11" t="s">
        <v>48</v>
      </c>
      <c r="D15" s="11">
        <v>10480</v>
      </c>
      <c r="E15" s="1">
        <f t="shared" si="3"/>
        <v>7335.9999999999991</v>
      </c>
      <c r="F15" s="11" t="s">
        <v>44</v>
      </c>
      <c r="I15" s="11"/>
      <c r="J15" s="23">
        <v>7000</v>
      </c>
      <c r="K15" s="11"/>
      <c r="L15" s="1">
        <f t="shared" si="1"/>
        <v>7000</v>
      </c>
      <c r="N15" s="1">
        <f t="shared" si="2"/>
        <v>-335.99999999999909</v>
      </c>
      <c r="O15" s="1" t="str">
        <f t="shared" si="4"/>
        <v>OK</v>
      </c>
      <c r="Q15" s="11">
        <v>10262</v>
      </c>
      <c r="R15" s="1">
        <f t="shared" si="5"/>
        <v>7000</v>
      </c>
      <c r="S15" s="17">
        <f t="shared" si="6"/>
        <v>0.68212824010914053</v>
      </c>
      <c r="T15" s="11"/>
    </row>
    <row r="16" spans="1:20" x14ac:dyDescent="0.35">
      <c r="A16" s="1">
        <v>9</v>
      </c>
      <c r="B16" s="11" t="s">
        <v>49</v>
      </c>
      <c r="C16" s="11" t="s">
        <v>50</v>
      </c>
      <c r="D16" s="11">
        <v>14903</v>
      </c>
      <c r="E16" s="1">
        <f t="shared" ref="E16:E47" si="7">D16*70%</f>
        <v>10432.099999999999</v>
      </c>
      <c r="F16" s="11" t="s">
        <v>44</v>
      </c>
      <c r="I16" s="11"/>
      <c r="J16" s="23">
        <v>7455</v>
      </c>
      <c r="K16" s="11">
        <v>1670</v>
      </c>
      <c r="L16" s="1">
        <f t="shared" si="1"/>
        <v>9125</v>
      </c>
      <c r="N16" s="1">
        <f t="shared" si="2"/>
        <v>-1307.0999999999985</v>
      </c>
      <c r="O16" s="1" t="str">
        <f t="shared" si="4"/>
        <v>OK</v>
      </c>
      <c r="Q16" s="11">
        <v>14896</v>
      </c>
      <c r="R16" s="1">
        <f t="shared" si="5"/>
        <v>9125</v>
      </c>
      <c r="S16" s="17">
        <f t="shared" si="6"/>
        <v>0.61258055853920512</v>
      </c>
      <c r="T16" s="11"/>
    </row>
    <row r="17" spans="1:20" x14ac:dyDescent="0.35">
      <c r="A17" s="1">
        <v>10</v>
      </c>
      <c r="B17" s="11" t="s">
        <v>51</v>
      </c>
      <c r="C17" s="11" t="s">
        <v>52</v>
      </c>
      <c r="D17" s="11">
        <v>32329</v>
      </c>
      <c r="E17" s="1">
        <f t="shared" si="7"/>
        <v>22630.3</v>
      </c>
      <c r="F17" s="11" t="s">
        <v>33</v>
      </c>
      <c r="I17" s="11"/>
      <c r="J17" s="23">
        <v>16068</v>
      </c>
      <c r="K17" s="11"/>
      <c r="L17" s="1">
        <f t="shared" si="1"/>
        <v>16068</v>
      </c>
      <c r="N17" s="1">
        <f t="shared" si="2"/>
        <v>-6562.2999999999993</v>
      </c>
      <c r="O17" s="1" t="str">
        <f t="shared" si="4"/>
        <v>OK</v>
      </c>
      <c r="Q17" s="11"/>
      <c r="R17" s="1">
        <f t="shared" si="5"/>
        <v>16068</v>
      </c>
      <c r="S17" s="17" t="e">
        <f t="shared" si="6"/>
        <v>#DIV/0!</v>
      </c>
      <c r="T17" s="11"/>
    </row>
    <row r="18" spans="1:20" x14ac:dyDescent="0.35">
      <c r="A18" s="1">
        <v>11</v>
      </c>
      <c r="B18" s="11" t="s">
        <v>53</v>
      </c>
      <c r="C18" s="11" t="s">
        <v>54</v>
      </c>
      <c r="D18" s="11">
        <v>20494</v>
      </c>
      <c r="E18" s="1">
        <f t="shared" si="7"/>
        <v>14345.8</v>
      </c>
      <c r="F18" s="11" t="s">
        <v>33</v>
      </c>
      <c r="I18" s="11">
        <v>5645</v>
      </c>
      <c r="J18" s="11">
        <v>8500</v>
      </c>
      <c r="K18" s="11">
        <v>200</v>
      </c>
      <c r="L18" s="1">
        <f t="shared" si="1"/>
        <v>14345</v>
      </c>
      <c r="N18" s="1">
        <f t="shared" si="2"/>
        <v>-0.7999999999992724</v>
      </c>
      <c r="O18" s="1" t="str">
        <f t="shared" si="4"/>
        <v>OK</v>
      </c>
      <c r="Q18" s="11"/>
      <c r="R18" s="1">
        <f t="shared" si="5"/>
        <v>14345</v>
      </c>
      <c r="S18" s="17" t="e">
        <f t="shared" si="6"/>
        <v>#DIV/0!</v>
      </c>
      <c r="T18" s="11"/>
    </row>
    <row r="19" spans="1:20" x14ac:dyDescent="0.35">
      <c r="A19" s="1">
        <v>12</v>
      </c>
      <c r="B19" s="11" t="s">
        <v>55</v>
      </c>
      <c r="C19" s="11" t="s">
        <v>56</v>
      </c>
      <c r="D19" s="11">
        <v>13030</v>
      </c>
      <c r="E19" s="1">
        <f t="shared" si="7"/>
        <v>9121</v>
      </c>
      <c r="F19" s="11" t="s">
        <v>33</v>
      </c>
      <c r="I19" s="11"/>
      <c r="J19" s="11">
        <v>5000</v>
      </c>
      <c r="K19" s="11">
        <v>150</v>
      </c>
      <c r="L19" s="1">
        <f t="shared" si="1"/>
        <v>5150</v>
      </c>
      <c r="N19" s="1">
        <f t="shared" si="2"/>
        <v>-3971</v>
      </c>
      <c r="O19" s="1" t="str">
        <f t="shared" si="4"/>
        <v>OK</v>
      </c>
      <c r="Q19" s="11"/>
      <c r="R19" s="1">
        <f t="shared" si="5"/>
        <v>5150</v>
      </c>
      <c r="S19" s="17" t="e">
        <f t="shared" si="6"/>
        <v>#DIV/0!</v>
      </c>
      <c r="T19" s="11"/>
    </row>
    <row r="20" spans="1:20" x14ac:dyDescent="0.35">
      <c r="A20" s="1">
        <v>13</v>
      </c>
      <c r="B20" s="11" t="s">
        <v>57</v>
      </c>
      <c r="C20" s="11" t="s">
        <v>58</v>
      </c>
      <c r="D20" s="11">
        <v>9424</v>
      </c>
      <c r="E20" s="1">
        <f t="shared" si="7"/>
        <v>6596.7999999999993</v>
      </c>
      <c r="F20" s="11" t="s">
        <v>59</v>
      </c>
      <c r="I20" s="11"/>
      <c r="J20" s="11"/>
      <c r="K20" s="11"/>
      <c r="L20" s="1">
        <f t="shared" si="1"/>
        <v>0</v>
      </c>
      <c r="N20" s="1">
        <f t="shared" si="2"/>
        <v>-6596.7999999999993</v>
      </c>
      <c r="O20" s="1" t="str">
        <f t="shared" si="4"/>
        <v>OK</v>
      </c>
      <c r="Q20" s="11"/>
      <c r="R20" s="1">
        <f t="shared" si="5"/>
        <v>0</v>
      </c>
      <c r="S20" s="17" t="e">
        <f t="shared" si="6"/>
        <v>#DIV/0!</v>
      </c>
      <c r="T20" s="11"/>
    </row>
    <row r="21" spans="1:20" x14ac:dyDescent="0.35">
      <c r="A21" s="1">
        <v>14</v>
      </c>
      <c r="B21" s="11" t="s">
        <v>60</v>
      </c>
      <c r="C21" s="11" t="s">
        <v>61</v>
      </c>
      <c r="D21" s="11">
        <v>22970</v>
      </c>
      <c r="E21" s="1">
        <f t="shared" si="7"/>
        <v>16078.999999999998</v>
      </c>
      <c r="F21" s="11" t="s">
        <v>33</v>
      </c>
      <c r="I21" s="11"/>
      <c r="J21" s="23"/>
      <c r="K21" s="11">
        <v>650</v>
      </c>
      <c r="L21" s="1">
        <f t="shared" si="1"/>
        <v>650</v>
      </c>
      <c r="N21" s="1">
        <f t="shared" si="2"/>
        <v>-15428.999999999998</v>
      </c>
      <c r="O21" s="1" t="str">
        <f t="shared" si="4"/>
        <v>OK</v>
      </c>
      <c r="Q21" s="11"/>
      <c r="R21" s="1">
        <f t="shared" si="5"/>
        <v>650</v>
      </c>
      <c r="S21" s="17" t="e">
        <f t="shared" si="6"/>
        <v>#DIV/0!</v>
      </c>
      <c r="T21" s="11"/>
    </row>
    <row r="22" spans="1:20" x14ac:dyDescent="0.35">
      <c r="A22" s="1">
        <v>15</v>
      </c>
      <c r="B22" s="11" t="s">
        <v>62</v>
      </c>
      <c r="C22" s="11" t="s">
        <v>63</v>
      </c>
      <c r="D22" s="11">
        <v>22746</v>
      </c>
      <c r="E22" s="1">
        <f t="shared" si="7"/>
        <v>15922.199999999999</v>
      </c>
      <c r="F22" s="11" t="s">
        <v>33</v>
      </c>
      <c r="I22" s="11"/>
      <c r="J22" s="23">
        <v>10000</v>
      </c>
      <c r="K22" s="11"/>
      <c r="L22" s="1">
        <f t="shared" si="1"/>
        <v>10000</v>
      </c>
      <c r="N22" s="1">
        <f t="shared" si="2"/>
        <v>-5922.1999999999989</v>
      </c>
      <c r="O22" s="1" t="str">
        <f t="shared" si="4"/>
        <v>OK</v>
      </c>
      <c r="Q22" s="11"/>
      <c r="R22" s="1">
        <f t="shared" si="5"/>
        <v>10000</v>
      </c>
      <c r="S22" s="17" t="e">
        <f t="shared" si="6"/>
        <v>#DIV/0!</v>
      </c>
      <c r="T22" s="11"/>
    </row>
    <row r="23" spans="1:20" x14ac:dyDescent="0.35">
      <c r="A23" s="1">
        <v>16</v>
      </c>
      <c r="B23" s="11" t="s">
        <v>64</v>
      </c>
      <c r="C23" s="11" t="s">
        <v>65</v>
      </c>
      <c r="D23" s="11">
        <v>13812</v>
      </c>
      <c r="E23" s="1">
        <f t="shared" si="7"/>
        <v>9668.4</v>
      </c>
      <c r="F23" s="11" t="s">
        <v>33</v>
      </c>
      <c r="I23" s="11"/>
      <c r="J23" s="11">
        <v>8600</v>
      </c>
      <c r="K23" s="11">
        <v>1050</v>
      </c>
      <c r="L23" s="1">
        <f t="shared" si="1"/>
        <v>9650</v>
      </c>
      <c r="N23" s="1">
        <f t="shared" si="2"/>
        <v>-18.399999999999636</v>
      </c>
      <c r="O23" s="1" t="str">
        <f t="shared" si="4"/>
        <v>OK</v>
      </c>
      <c r="Q23" s="11"/>
      <c r="R23" s="1">
        <f t="shared" si="5"/>
        <v>9650</v>
      </c>
      <c r="S23" s="17" t="e">
        <f t="shared" si="6"/>
        <v>#DIV/0!</v>
      </c>
      <c r="T23" s="11"/>
    </row>
    <row r="24" spans="1:20" x14ac:dyDescent="0.35">
      <c r="A24" s="1">
        <v>17</v>
      </c>
      <c r="B24" s="11" t="s">
        <v>66</v>
      </c>
      <c r="C24" s="11" t="s">
        <v>67</v>
      </c>
      <c r="D24" s="11">
        <v>11986</v>
      </c>
      <c r="E24" s="1">
        <f t="shared" si="7"/>
        <v>8390.1999999999989</v>
      </c>
      <c r="F24" s="11" t="s">
        <v>44</v>
      </c>
      <c r="I24" s="11"/>
      <c r="J24" s="11">
        <v>7740</v>
      </c>
      <c r="K24" s="11"/>
      <c r="L24" s="1">
        <f t="shared" si="1"/>
        <v>7740</v>
      </c>
      <c r="N24" s="1">
        <f t="shared" si="2"/>
        <v>-650.19999999999891</v>
      </c>
      <c r="O24" s="1" t="str">
        <f t="shared" si="4"/>
        <v>OK</v>
      </c>
      <c r="Q24" s="11">
        <v>14194</v>
      </c>
      <c r="R24" s="1">
        <f t="shared" si="5"/>
        <v>7740</v>
      </c>
      <c r="S24" s="17">
        <f t="shared" si="6"/>
        <v>0.54530083133718477</v>
      </c>
      <c r="T24" s="11"/>
    </row>
    <row r="25" spans="1:20" x14ac:dyDescent="0.35">
      <c r="A25" s="1">
        <v>18</v>
      </c>
      <c r="B25" s="11" t="s">
        <v>68</v>
      </c>
      <c r="C25" s="11" t="s">
        <v>69</v>
      </c>
      <c r="D25" s="11">
        <v>11831</v>
      </c>
      <c r="E25" s="1">
        <f t="shared" si="7"/>
        <v>8281.6999999999989</v>
      </c>
      <c r="F25" s="11" t="s">
        <v>33</v>
      </c>
      <c r="I25" s="11"/>
      <c r="J25" s="23">
        <v>5000</v>
      </c>
      <c r="K25" s="11">
        <v>300</v>
      </c>
      <c r="L25" s="1">
        <f t="shared" si="1"/>
        <v>5300</v>
      </c>
      <c r="N25" s="1">
        <f t="shared" si="2"/>
        <v>-2981.6999999999989</v>
      </c>
      <c r="O25" s="1" t="str">
        <f t="shared" si="4"/>
        <v>OK</v>
      </c>
      <c r="Q25" s="11"/>
      <c r="R25" s="1">
        <f t="shared" si="5"/>
        <v>5300</v>
      </c>
      <c r="S25" s="17" t="e">
        <f t="shared" si="6"/>
        <v>#DIV/0!</v>
      </c>
      <c r="T25" s="11"/>
    </row>
    <row r="26" spans="1:20" x14ac:dyDescent="0.35">
      <c r="A26" s="1">
        <v>19</v>
      </c>
      <c r="B26" s="11" t="s">
        <v>70</v>
      </c>
      <c r="C26" s="11" t="s">
        <v>71</v>
      </c>
      <c r="D26" s="11">
        <v>10995</v>
      </c>
      <c r="E26" s="1">
        <f t="shared" si="7"/>
        <v>7696.4999999999991</v>
      </c>
      <c r="F26" s="11" t="s">
        <v>33</v>
      </c>
      <c r="I26" s="11"/>
      <c r="J26" s="11">
        <v>7600</v>
      </c>
      <c r="K26" s="11"/>
      <c r="L26" s="1">
        <f t="shared" si="1"/>
        <v>7600</v>
      </c>
      <c r="N26" s="1">
        <f t="shared" si="2"/>
        <v>-96.499999999999091</v>
      </c>
      <c r="O26" s="1" t="str">
        <f t="shared" si="4"/>
        <v>OK</v>
      </c>
      <c r="Q26" s="11"/>
      <c r="R26" s="1">
        <f t="shared" si="5"/>
        <v>7600</v>
      </c>
      <c r="S26" s="17" t="e">
        <f t="shared" si="6"/>
        <v>#DIV/0!</v>
      </c>
      <c r="T26" s="11"/>
    </row>
    <row r="27" spans="1:20" x14ac:dyDescent="0.35">
      <c r="A27" s="1">
        <v>20</v>
      </c>
      <c r="B27" s="11" t="s">
        <v>72</v>
      </c>
      <c r="C27" s="11" t="s">
        <v>73</v>
      </c>
      <c r="D27" s="11">
        <v>31302</v>
      </c>
      <c r="E27" s="1">
        <f t="shared" si="7"/>
        <v>21911.399999999998</v>
      </c>
      <c r="F27" s="11" t="s">
        <v>33</v>
      </c>
      <c r="I27" s="11">
        <v>11400</v>
      </c>
      <c r="J27" s="23">
        <v>10000</v>
      </c>
      <c r="K27" s="11">
        <v>500</v>
      </c>
      <c r="L27" s="1">
        <f t="shared" si="1"/>
        <v>21900</v>
      </c>
      <c r="N27" s="1">
        <f t="shared" si="2"/>
        <v>-11.399999999997817</v>
      </c>
      <c r="O27" s="1" t="str">
        <f t="shared" si="4"/>
        <v>OK</v>
      </c>
      <c r="Q27" s="11"/>
      <c r="R27" s="1">
        <f t="shared" si="5"/>
        <v>21900</v>
      </c>
      <c r="S27" s="17" t="e">
        <f t="shared" si="6"/>
        <v>#DIV/0!</v>
      </c>
      <c r="T27" s="11"/>
    </row>
    <row r="28" spans="1:20" x14ac:dyDescent="0.35">
      <c r="A28" s="1">
        <v>21</v>
      </c>
      <c r="B28" s="11" t="s">
        <v>74</v>
      </c>
      <c r="C28" s="11" t="s">
        <v>75</v>
      </c>
      <c r="D28" s="11">
        <v>5531</v>
      </c>
      <c r="E28" s="1">
        <f t="shared" si="7"/>
        <v>3871.7</v>
      </c>
      <c r="F28" s="11" t="s">
        <v>33</v>
      </c>
      <c r="I28" s="11"/>
      <c r="J28" s="11">
        <v>2265</v>
      </c>
      <c r="K28" s="11"/>
      <c r="L28" s="1">
        <f t="shared" si="1"/>
        <v>2265</v>
      </c>
      <c r="N28" s="1">
        <f t="shared" si="2"/>
        <v>-1606.6999999999998</v>
      </c>
      <c r="O28" s="1" t="str">
        <f t="shared" si="4"/>
        <v>OK</v>
      </c>
      <c r="Q28" s="11"/>
      <c r="R28" s="1">
        <f t="shared" si="5"/>
        <v>2265</v>
      </c>
      <c r="S28" s="17" t="e">
        <f t="shared" si="6"/>
        <v>#DIV/0!</v>
      </c>
      <c r="T28" s="11"/>
    </row>
    <row r="29" spans="1:20" x14ac:dyDescent="0.35">
      <c r="A29" s="1">
        <v>22</v>
      </c>
      <c r="B29" s="11" t="s">
        <v>76</v>
      </c>
      <c r="C29" s="11" t="s">
        <v>77</v>
      </c>
      <c r="D29" s="11">
        <v>6780</v>
      </c>
      <c r="E29" s="1">
        <f t="shared" si="7"/>
        <v>4746</v>
      </c>
      <c r="F29" s="11" t="s">
        <v>44</v>
      </c>
      <c r="I29" s="11"/>
      <c r="J29" s="23">
        <v>2800</v>
      </c>
      <c r="K29" s="11">
        <v>500</v>
      </c>
      <c r="L29" s="1">
        <f t="shared" si="1"/>
        <v>3300</v>
      </c>
      <c r="N29" s="1">
        <f t="shared" si="2"/>
        <v>-1446</v>
      </c>
      <c r="O29" s="1" t="str">
        <f t="shared" si="4"/>
        <v>OK</v>
      </c>
      <c r="Q29" s="11">
        <v>6778</v>
      </c>
      <c r="R29" s="1">
        <f t="shared" si="5"/>
        <v>3300</v>
      </c>
      <c r="S29" s="17">
        <f t="shared" si="6"/>
        <v>0.48686928297432869</v>
      </c>
      <c r="T29" s="11"/>
    </row>
    <row r="30" spans="1:20" x14ac:dyDescent="0.35">
      <c r="A30" s="1">
        <v>23</v>
      </c>
      <c r="B30" s="11" t="s">
        <v>78</v>
      </c>
      <c r="C30" s="11" t="s">
        <v>79</v>
      </c>
      <c r="D30" s="11">
        <v>1183</v>
      </c>
      <c r="E30" s="1">
        <f t="shared" si="7"/>
        <v>828.09999999999991</v>
      </c>
      <c r="F30" s="11" t="s">
        <v>44</v>
      </c>
      <c r="I30" s="11"/>
      <c r="J30" s="11">
        <v>608</v>
      </c>
      <c r="K30" s="11"/>
      <c r="L30" s="1">
        <f t="shared" si="1"/>
        <v>608</v>
      </c>
      <c r="N30" s="1">
        <f t="shared" si="2"/>
        <v>-220.09999999999991</v>
      </c>
      <c r="O30" s="1" t="str">
        <f t="shared" si="4"/>
        <v>OK</v>
      </c>
      <c r="Q30" s="11">
        <v>1318</v>
      </c>
      <c r="R30" s="1">
        <f t="shared" si="5"/>
        <v>608</v>
      </c>
      <c r="S30" s="17">
        <f t="shared" si="6"/>
        <v>0.4613050075872534</v>
      </c>
      <c r="T30" s="11"/>
    </row>
    <row r="31" spans="1:20" x14ac:dyDescent="0.35">
      <c r="A31" s="1">
        <v>24</v>
      </c>
      <c r="B31" s="11" t="s">
        <v>80</v>
      </c>
      <c r="C31" s="11" t="s">
        <v>81</v>
      </c>
      <c r="D31" s="11">
        <v>18707</v>
      </c>
      <c r="E31" s="1">
        <f t="shared" si="7"/>
        <v>13094.9</v>
      </c>
      <c r="F31" s="11" t="s">
        <v>33</v>
      </c>
      <c r="I31" s="11"/>
      <c r="J31" s="11">
        <v>13000</v>
      </c>
      <c r="K31" s="11"/>
      <c r="L31" s="1">
        <f t="shared" si="1"/>
        <v>13000</v>
      </c>
      <c r="N31" s="1">
        <f t="shared" si="2"/>
        <v>-94.899999999999636</v>
      </c>
      <c r="O31" s="1" t="str">
        <f t="shared" si="4"/>
        <v>OK</v>
      </c>
      <c r="Q31" s="11"/>
      <c r="R31" s="1">
        <f t="shared" si="5"/>
        <v>13000</v>
      </c>
      <c r="S31" s="17" t="e">
        <f t="shared" si="6"/>
        <v>#DIV/0!</v>
      </c>
      <c r="T31" s="11"/>
    </row>
    <row r="32" spans="1:20" x14ac:dyDescent="0.35">
      <c r="A32" s="1">
        <v>25</v>
      </c>
      <c r="B32" s="11" t="s">
        <v>82</v>
      </c>
      <c r="C32" s="11" t="s">
        <v>91</v>
      </c>
      <c r="D32" s="11">
        <v>6845</v>
      </c>
      <c r="E32" s="1">
        <f t="shared" si="7"/>
        <v>4791.5</v>
      </c>
      <c r="F32" s="11" t="s">
        <v>33</v>
      </c>
      <c r="I32" s="11"/>
      <c r="J32" s="11">
        <v>4800</v>
      </c>
      <c r="K32" s="11"/>
      <c r="L32" s="1">
        <f t="shared" si="1"/>
        <v>4800</v>
      </c>
      <c r="N32" s="1">
        <f t="shared" si="2"/>
        <v>8.5</v>
      </c>
      <c r="O32" s="1" t="str">
        <f t="shared" si="4"/>
        <v>CHECK CONTRIBUTIONS</v>
      </c>
      <c r="Q32" s="11"/>
      <c r="R32" s="1">
        <f t="shared" si="5"/>
        <v>4800</v>
      </c>
      <c r="S32" s="17" t="e">
        <f t="shared" si="6"/>
        <v>#DIV/0!</v>
      </c>
      <c r="T32" s="11"/>
    </row>
    <row r="33" spans="1:20" x14ac:dyDescent="0.35">
      <c r="A33" s="1">
        <v>26</v>
      </c>
      <c r="B33" s="11" t="s">
        <v>83</v>
      </c>
      <c r="C33" s="11" t="s">
        <v>92</v>
      </c>
      <c r="D33" s="11">
        <v>20548</v>
      </c>
      <c r="E33" s="1">
        <f t="shared" si="7"/>
        <v>14383.599999999999</v>
      </c>
      <c r="F33" s="11" t="s">
        <v>33</v>
      </c>
      <c r="I33" s="11"/>
      <c r="J33" s="11"/>
      <c r="K33" s="11"/>
      <c r="L33" s="1">
        <f t="shared" si="1"/>
        <v>0</v>
      </c>
      <c r="N33" s="1">
        <f t="shared" si="2"/>
        <v>-14383.599999999999</v>
      </c>
      <c r="O33" s="1" t="str">
        <f t="shared" si="4"/>
        <v>OK</v>
      </c>
      <c r="Q33" s="11"/>
      <c r="R33" s="1">
        <f t="shared" si="5"/>
        <v>0</v>
      </c>
      <c r="S33" s="17" t="e">
        <f t="shared" si="6"/>
        <v>#DIV/0!</v>
      </c>
      <c r="T33" s="11"/>
    </row>
    <row r="34" spans="1:20" x14ac:dyDescent="0.35">
      <c r="A34" s="1">
        <v>27</v>
      </c>
      <c r="B34" s="11" t="s">
        <v>84</v>
      </c>
      <c r="C34" s="11" t="s">
        <v>93</v>
      </c>
      <c r="D34" s="11">
        <v>6476</v>
      </c>
      <c r="E34" s="1">
        <f t="shared" si="7"/>
        <v>4533.2</v>
      </c>
      <c r="F34" s="11" t="s">
        <v>33</v>
      </c>
      <c r="I34" s="11"/>
      <c r="J34" s="11">
        <v>4500</v>
      </c>
      <c r="K34" s="11"/>
      <c r="L34" s="1">
        <f t="shared" si="1"/>
        <v>4500</v>
      </c>
      <c r="N34" s="1">
        <f t="shared" si="2"/>
        <v>-33.199999999999818</v>
      </c>
      <c r="O34" s="1" t="str">
        <f t="shared" si="4"/>
        <v>OK</v>
      </c>
      <c r="Q34" s="11"/>
      <c r="R34" s="1">
        <f t="shared" si="5"/>
        <v>4500</v>
      </c>
      <c r="S34" s="17" t="e">
        <f t="shared" si="6"/>
        <v>#DIV/0!</v>
      </c>
      <c r="T34" s="11"/>
    </row>
    <row r="35" spans="1:20" x14ac:dyDescent="0.35">
      <c r="A35" s="1">
        <v>28</v>
      </c>
      <c r="B35" s="11" t="s">
        <v>85</v>
      </c>
      <c r="C35" s="11" t="s">
        <v>94</v>
      </c>
      <c r="D35" s="11">
        <v>5423</v>
      </c>
      <c r="E35" s="1">
        <f t="shared" si="7"/>
        <v>3796.1</v>
      </c>
      <c r="F35" s="11" t="s">
        <v>33</v>
      </c>
      <c r="I35" s="11"/>
      <c r="J35" s="11">
        <v>2500</v>
      </c>
      <c r="K35" s="11"/>
      <c r="L35" s="1">
        <f t="shared" si="1"/>
        <v>2500</v>
      </c>
      <c r="N35" s="1">
        <f t="shared" si="2"/>
        <v>-1296.0999999999999</v>
      </c>
      <c r="O35" s="1" t="str">
        <f t="shared" si="4"/>
        <v>OK</v>
      </c>
      <c r="Q35" s="11"/>
      <c r="R35" s="1">
        <f t="shared" si="5"/>
        <v>2500</v>
      </c>
      <c r="S35" s="17" t="e">
        <f t="shared" si="6"/>
        <v>#DIV/0!</v>
      </c>
      <c r="T35" s="11"/>
    </row>
    <row r="36" spans="1:20" x14ac:dyDescent="0.35">
      <c r="A36" s="1">
        <v>29</v>
      </c>
      <c r="B36" s="11" t="s">
        <v>86</v>
      </c>
      <c r="C36" s="11" t="s">
        <v>95</v>
      </c>
      <c r="D36" s="11">
        <v>8504</v>
      </c>
      <c r="E36" s="1">
        <f t="shared" si="7"/>
        <v>5952.7999999999993</v>
      </c>
      <c r="F36" s="11" t="s">
        <v>33</v>
      </c>
      <c r="I36" s="11"/>
      <c r="J36" s="11"/>
      <c r="K36" s="11"/>
      <c r="L36" s="1">
        <f t="shared" si="1"/>
        <v>0</v>
      </c>
      <c r="N36" s="1">
        <f t="shared" si="2"/>
        <v>-5952.7999999999993</v>
      </c>
      <c r="O36" s="1" t="str">
        <f t="shared" si="4"/>
        <v>OK</v>
      </c>
      <c r="Q36" s="11"/>
      <c r="R36" s="1">
        <f t="shared" si="5"/>
        <v>0</v>
      </c>
      <c r="S36" s="17" t="e">
        <f t="shared" si="6"/>
        <v>#DIV/0!</v>
      </c>
      <c r="T36" s="11"/>
    </row>
    <row r="37" spans="1:20" x14ac:dyDescent="0.35">
      <c r="A37" s="1">
        <v>30</v>
      </c>
      <c r="B37" s="11" t="s">
        <v>87</v>
      </c>
      <c r="C37" s="11" t="s">
        <v>96</v>
      </c>
      <c r="D37" s="11">
        <v>18397</v>
      </c>
      <c r="E37" s="1">
        <f t="shared" si="7"/>
        <v>12877.9</v>
      </c>
      <c r="F37" s="11" t="s">
        <v>33</v>
      </c>
      <c r="I37" s="11"/>
      <c r="J37" s="11"/>
      <c r="K37" s="11"/>
      <c r="L37" s="1">
        <f t="shared" si="1"/>
        <v>0</v>
      </c>
      <c r="N37" s="1">
        <f t="shared" si="2"/>
        <v>-12877.9</v>
      </c>
      <c r="O37" s="1" t="str">
        <f t="shared" si="4"/>
        <v>OK</v>
      </c>
      <c r="Q37" s="11"/>
      <c r="R37" s="1">
        <f t="shared" si="5"/>
        <v>0</v>
      </c>
      <c r="S37" s="17" t="e">
        <f t="shared" si="6"/>
        <v>#DIV/0!</v>
      </c>
      <c r="T37" s="11"/>
    </row>
    <row r="38" spans="1:20" x14ac:dyDescent="0.35">
      <c r="A38" s="1">
        <v>31</v>
      </c>
      <c r="B38" s="11" t="s">
        <v>88</v>
      </c>
      <c r="C38" s="21" t="s">
        <v>89</v>
      </c>
      <c r="D38" s="11">
        <v>11323</v>
      </c>
      <c r="E38" s="1">
        <f t="shared" si="7"/>
        <v>7926.0999999999995</v>
      </c>
      <c r="F38" s="11" t="s">
        <v>59</v>
      </c>
      <c r="I38" s="11"/>
      <c r="J38" s="11"/>
      <c r="K38" s="11"/>
      <c r="L38" s="1">
        <f t="shared" si="1"/>
        <v>0</v>
      </c>
      <c r="N38" s="1">
        <f t="shared" si="2"/>
        <v>-7926.0999999999995</v>
      </c>
      <c r="O38" s="1" t="str">
        <f t="shared" si="4"/>
        <v>OK</v>
      </c>
      <c r="Q38" s="11"/>
      <c r="R38" s="1">
        <f t="shared" si="5"/>
        <v>0</v>
      </c>
      <c r="S38" s="17" t="e">
        <f t="shared" si="6"/>
        <v>#DIV/0!</v>
      </c>
      <c r="T38" s="11"/>
    </row>
    <row r="39" spans="1:20" x14ac:dyDescent="0.35">
      <c r="A39" s="1">
        <v>32</v>
      </c>
      <c r="B39" s="11"/>
      <c r="C39" s="11"/>
      <c r="D39" s="11"/>
      <c r="E39" s="1">
        <f t="shared" si="7"/>
        <v>0</v>
      </c>
      <c r="F39" s="11"/>
      <c r="I39" s="11"/>
      <c r="J39" s="11"/>
      <c r="K39" s="11"/>
      <c r="L39" s="1">
        <f t="shared" si="1"/>
        <v>0</v>
      </c>
      <c r="N39" s="1">
        <f t="shared" si="2"/>
        <v>0</v>
      </c>
      <c r="O39" s="1" t="str">
        <f t="shared" si="4"/>
        <v>OK</v>
      </c>
      <c r="Q39" s="11"/>
      <c r="R39" s="1">
        <f t="shared" si="5"/>
        <v>0</v>
      </c>
      <c r="S39" s="17" t="e">
        <f t="shared" si="6"/>
        <v>#DIV/0!</v>
      </c>
      <c r="T39" s="11"/>
    </row>
    <row r="40" spans="1:20" x14ac:dyDescent="0.35">
      <c r="A40" s="1">
        <v>33</v>
      </c>
      <c r="B40" s="11"/>
      <c r="C40" s="11"/>
      <c r="D40" s="11"/>
      <c r="E40" s="1">
        <f t="shared" si="7"/>
        <v>0</v>
      </c>
      <c r="F40" s="11"/>
      <c r="I40" s="11"/>
      <c r="J40" s="11"/>
      <c r="K40" s="11"/>
      <c r="L40" s="1">
        <f t="shared" ref="L40:L57" si="8">SUM(I40:K40)</f>
        <v>0</v>
      </c>
      <c r="N40" s="1">
        <f t="shared" ref="N40:N57" si="9">L40-E40</f>
        <v>0</v>
      </c>
      <c r="O40" s="1" t="str">
        <f t="shared" si="4"/>
        <v>OK</v>
      </c>
      <c r="Q40" s="11"/>
      <c r="R40" s="1">
        <f t="shared" si="5"/>
        <v>0</v>
      </c>
      <c r="S40" s="17" t="e">
        <f t="shared" si="6"/>
        <v>#DIV/0!</v>
      </c>
      <c r="T40" s="11"/>
    </row>
    <row r="41" spans="1:20" x14ac:dyDescent="0.35">
      <c r="A41" s="1">
        <v>34</v>
      </c>
      <c r="B41" s="11"/>
      <c r="C41" s="11"/>
      <c r="D41" s="11"/>
      <c r="E41" s="1">
        <f t="shared" si="7"/>
        <v>0</v>
      </c>
      <c r="F41" s="11"/>
      <c r="I41" s="11"/>
      <c r="J41" s="11"/>
      <c r="K41" s="11"/>
      <c r="L41" s="1">
        <f t="shared" si="8"/>
        <v>0</v>
      </c>
      <c r="N41" s="1">
        <f t="shared" si="9"/>
        <v>0</v>
      </c>
      <c r="O41" s="1" t="str">
        <f t="shared" si="4"/>
        <v>OK</v>
      </c>
      <c r="Q41" s="11"/>
      <c r="R41" s="1">
        <f t="shared" si="5"/>
        <v>0</v>
      </c>
      <c r="S41" s="17" t="e">
        <f t="shared" si="6"/>
        <v>#DIV/0!</v>
      </c>
      <c r="T41" s="11"/>
    </row>
    <row r="42" spans="1:20" x14ac:dyDescent="0.35">
      <c r="A42" s="1">
        <v>35</v>
      </c>
      <c r="B42" s="11"/>
      <c r="C42" s="11"/>
      <c r="D42" s="11"/>
      <c r="E42" s="1">
        <f t="shared" si="7"/>
        <v>0</v>
      </c>
      <c r="F42" s="11"/>
      <c r="I42" s="11"/>
      <c r="J42" s="11"/>
      <c r="K42" s="11"/>
      <c r="L42" s="1">
        <f t="shared" si="8"/>
        <v>0</v>
      </c>
      <c r="N42" s="1">
        <f t="shared" si="9"/>
        <v>0</v>
      </c>
      <c r="O42" s="1" t="str">
        <f t="shared" si="4"/>
        <v>OK</v>
      </c>
      <c r="Q42" s="11"/>
      <c r="R42" s="1">
        <f t="shared" si="5"/>
        <v>0</v>
      </c>
      <c r="S42" s="17" t="e">
        <f t="shared" si="6"/>
        <v>#DIV/0!</v>
      </c>
      <c r="T42" s="11"/>
    </row>
    <row r="43" spans="1:20" x14ac:dyDescent="0.35">
      <c r="A43" s="1">
        <v>36</v>
      </c>
      <c r="B43" s="11"/>
      <c r="C43" s="11"/>
      <c r="D43" s="11"/>
      <c r="E43" s="1">
        <f t="shared" si="7"/>
        <v>0</v>
      </c>
      <c r="F43" s="11"/>
      <c r="I43" s="11"/>
      <c r="J43" s="11"/>
      <c r="K43" s="11"/>
      <c r="L43" s="1">
        <f t="shared" si="8"/>
        <v>0</v>
      </c>
      <c r="N43" s="1">
        <f t="shared" si="9"/>
        <v>0</v>
      </c>
      <c r="O43" s="1" t="str">
        <f t="shared" si="4"/>
        <v>OK</v>
      </c>
      <c r="Q43" s="11"/>
      <c r="R43" s="1">
        <f t="shared" si="5"/>
        <v>0</v>
      </c>
      <c r="S43" s="17" t="e">
        <f t="shared" si="6"/>
        <v>#DIV/0!</v>
      </c>
      <c r="T43" s="11"/>
    </row>
    <row r="44" spans="1:20" x14ac:dyDescent="0.35">
      <c r="A44" s="1">
        <v>37</v>
      </c>
      <c r="B44" s="11"/>
      <c r="C44" s="11"/>
      <c r="D44" s="11"/>
      <c r="E44" s="1">
        <f t="shared" si="7"/>
        <v>0</v>
      </c>
      <c r="F44" s="11"/>
      <c r="I44" s="11"/>
      <c r="J44" s="11"/>
      <c r="K44" s="11"/>
      <c r="L44" s="1">
        <f t="shared" si="8"/>
        <v>0</v>
      </c>
      <c r="N44" s="1">
        <f t="shared" si="9"/>
        <v>0</v>
      </c>
      <c r="O44" s="1" t="str">
        <f t="shared" si="4"/>
        <v>OK</v>
      </c>
      <c r="Q44" s="11"/>
      <c r="R44" s="1">
        <f t="shared" si="5"/>
        <v>0</v>
      </c>
      <c r="S44" s="17" t="e">
        <f t="shared" si="6"/>
        <v>#DIV/0!</v>
      </c>
      <c r="T44" s="11"/>
    </row>
    <row r="45" spans="1:20" x14ac:dyDescent="0.35">
      <c r="A45" s="1">
        <v>38</v>
      </c>
      <c r="B45" s="11"/>
      <c r="C45" s="11"/>
      <c r="D45" s="11"/>
      <c r="E45" s="1">
        <f t="shared" si="7"/>
        <v>0</v>
      </c>
      <c r="F45" s="11"/>
      <c r="I45" s="11"/>
      <c r="J45" s="11"/>
      <c r="K45" s="11"/>
      <c r="L45" s="1">
        <f t="shared" si="8"/>
        <v>0</v>
      </c>
      <c r="N45" s="1">
        <f t="shared" si="9"/>
        <v>0</v>
      </c>
      <c r="O45" s="1" t="str">
        <f t="shared" si="4"/>
        <v>OK</v>
      </c>
      <c r="Q45" s="11"/>
      <c r="R45" s="1">
        <f t="shared" si="5"/>
        <v>0</v>
      </c>
      <c r="S45" s="17" t="e">
        <f t="shared" si="6"/>
        <v>#DIV/0!</v>
      </c>
      <c r="T45" s="11"/>
    </row>
    <row r="46" spans="1:20" x14ac:dyDescent="0.35">
      <c r="A46" s="1">
        <v>39</v>
      </c>
      <c r="B46" s="11"/>
      <c r="C46" s="11"/>
      <c r="D46" s="11"/>
      <c r="E46" s="1">
        <f t="shared" si="7"/>
        <v>0</v>
      </c>
      <c r="F46" s="11"/>
      <c r="I46" s="11"/>
      <c r="J46" s="11"/>
      <c r="K46" s="11"/>
      <c r="L46" s="1">
        <f t="shared" si="8"/>
        <v>0</v>
      </c>
      <c r="N46" s="1">
        <f t="shared" si="9"/>
        <v>0</v>
      </c>
      <c r="O46" s="1" t="str">
        <f t="shared" si="4"/>
        <v>OK</v>
      </c>
      <c r="Q46" s="11"/>
      <c r="R46" s="1">
        <f t="shared" si="5"/>
        <v>0</v>
      </c>
      <c r="S46" s="17" t="e">
        <f t="shared" si="6"/>
        <v>#DIV/0!</v>
      </c>
      <c r="T46" s="11"/>
    </row>
    <row r="47" spans="1:20" x14ac:dyDescent="0.35">
      <c r="A47" s="1">
        <v>40</v>
      </c>
      <c r="B47" s="11"/>
      <c r="C47" s="11"/>
      <c r="D47" s="11"/>
      <c r="E47" s="1">
        <f t="shared" si="7"/>
        <v>0</v>
      </c>
      <c r="F47" s="11"/>
      <c r="I47" s="11"/>
      <c r="J47" s="11"/>
      <c r="K47" s="11"/>
      <c r="L47" s="1">
        <f t="shared" si="8"/>
        <v>0</v>
      </c>
      <c r="N47" s="1">
        <f t="shared" si="9"/>
        <v>0</v>
      </c>
      <c r="O47" s="1" t="str">
        <f t="shared" si="4"/>
        <v>OK</v>
      </c>
      <c r="Q47" s="11"/>
      <c r="R47" s="1">
        <f t="shared" si="5"/>
        <v>0</v>
      </c>
      <c r="S47" s="17" t="e">
        <f t="shared" si="6"/>
        <v>#DIV/0!</v>
      </c>
      <c r="T47" s="11"/>
    </row>
    <row r="48" spans="1:20" x14ac:dyDescent="0.35">
      <c r="A48" s="1">
        <v>41</v>
      </c>
      <c r="B48" s="11"/>
      <c r="C48" s="11"/>
      <c r="D48" s="11"/>
      <c r="E48" s="1">
        <f t="shared" ref="E48:E67" si="10">D48*70%</f>
        <v>0</v>
      </c>
      <c r="F48" s="11"/>
      <c r="I48" s="11"/>
      <c r="J48" s="11"/>
      <c r="K48" s="11"/>
      <c r="L48" s="1">
        <f t="shared" si="8"/>
        <v>0</v>
      </c>
      <c r="N48" s="1">
        <f t="shared" si="9"/>
        <v>0</v>
      </c>
      <c r="O48" s="1" t="str">
        <f t="shared" si="4"/>
        <v>OK</v>
      </c>
      <c r="Q48" s="11"/>
      <c r="R48" s="1">
        <f t="shared" si="5"/>
        <v>0</v>
      </c>
      <c r="S48" s="17" t="e">
        <f t="shared" si="6"/>
        <v>#DIV/0!</v>
      </c>
      <c r="T48" s="11"/>
    </row>
    <row r="49" spans="1:20" x14ac:dyDescent="0.35">
      <c r="A49" s="1">
        <v>42</v>
      </c>
      <c r="B49" s="11"/>
      <c r="C49" s="11"/>
      <c r="D49" s="11"/>
      <c r="E49" s="1">
        <f t="shared" si="10"/>
        <v>0</v>
      </c>
      <c r="F49" s="11"/>
      <c r="I49" s="11"/>
      <c r="J49" s="11"/>
      <c r="K49" s="11"/>
      <c r="L49" s="1">
        <f t="shared" si="8"/>
        <v>0</v>
      </c>
      <c r="N49" s="1">
        <f t="shared" si="9"/>
        <v>0</v>
      </c>
      <c r="O49" s="1" t="str">
        <f t="shared" si="4"/>
        <v>OK</v>
      </c>
      <c r="Q49" s="11"/>
      <c r="R49" s="1">
        <f t="shared" si="5"/>
        <v>0</v>
      </c>
      <c r="S49" s="17" t="e">
        <f t="shared" si="6"/>
        <v>#DIV/0!</v>
      </c>
      <c r="T49" s="11"/>
    </row>
    <row r="50" spans="1:20" x14ac:dyDescent="0.35">
      <c r="A50" s="1">
        <v>43</v>
      </c>
      <c r="B50" s="11"/>
      <c r="C50" s="11"/>
      <c r="D50" s="11"/>
      <c r="E50" s="1">
        <f t="shared" si="10"/>
        <v>0</v>
      </c>
      <c r="F50" s="11"/>
      <c r="I50" s="11"/>
      <c r="J50" s="11"/>
      <c r="K50" s="11"/>
      <c r="L50" s="1">
        <f t="shared" si="8"/>
        <v>0</v>
      </c>
      <c r="N50" s="1">
        <f t="shared" si="9"/>
        <v>0</v>
      </c>
      <c r="O50" s="1" t="str">
        <f t="shared" si="4"/>
        <v>OK</v>
      </c>
      <c r="Q50" s="11"/>
      <c r="R50" s="1">
        <f t="shared" si="5"/>
        <v>0</v>
      </c>
      <c r="S50" s="17" t="e">
        <f t="shared" si="6"/>
        <v>#DIV/0!</v>
      </c>
      <c r="T50" s="11"/>
    </row>
    <row r="51" spans="1:20" x14ac:dyDescent="0.35">
      <c r="A51" s="1">
        <v>44</v>
      </c>
      <c r="B51" s="11"/>
      <c r="C51" s="11"/>
      <c r="D51" s="11"/>
      <c r="E51" s="1">
        <f t="shared" si="10"/>
        <v>0</v>
      </c>
      <c r="F51" s="11"/>
      <c r="I51" s="11"/>
      <c r="J51" s="11"/>
      <c r="K51" s="11"/>
      <c r="L51" s="1">
        <f t="shared" si="8"/>
        <v>0</v>
      </c>
      <c r="N51" s="1">
        <f t="shared" si="9"/>
        <v>0</v>
      </c>
      <c r="O51" s="1" t="str">
        <f t="shared" si="4"/>
        <v>OK</v>
      </c>
      <c r="Q51" s="11"/>
      <c r="R51" s="1">
        <f t="shared" si="5"/>
        <v>0</v>
      </c>
      <c r="S51" s="17" t="e">
        <f t="shared" si="6"/>
        <v>#DIV/0!</v>
      </c>
      <c r="T51" s="11"/>
    </row>
    <row r="52" spans="1:20" x14ac:dyDescent="0.35">
      <c r="A52" s="1">
        <v>45</v>
      </c>
      <c r="B52" s="11"/>
      <c r="C52" s="11"/>
      <c r="D52" s="11"/>
      <c r="E52" s="1">
        <f t="shared" si="10"/>
        <v>0</v>
      </c>
      <c r="F52" s="11"/>
      <c r="I52" s="11"/>
      <c r="J52" s="11"/>
      <c r="K52" s="11"/>
      <c r="L52" s="1">
        <f t="shared" si="8"/>
        <v>0</v>
      </c>
      <c r="N52" s="1">
        <f t="shared" si="9"/>
        <v>0</v>
      </c>
      <c r="O52" s="1" t="str">
        <f t="shared" si="4"/>
        <v>OK</v>
      </c>
      <c r="Q52" s="11"/>
      <c r="R52" s="1">
        <f t="shared" si="5"/>
        <v>0</v>
      </c>
      <c r="S52" s="17" t="e">
        <f t="shared" si="6"/>
        <v>#DIV/0!</v>
      </c>
      <c r="T52" s="11"/>
    </row>
    <row r="53" spans="1:20" x14ac:dyDescent="0.35">
      <c r="A53" s="1">
        <v>46</v>
      </c>
      <c r="B53" s="11"/>
      <c r="C53" s="11"/>
      <c r="D53" s="11"/>
      <c r="E53" s="1">
        <f t="shared" si="10"/>
        <v>0</v>
      </c>
      <c r="F53" s="11"/>
      <c r="I53" s="11"/>
      <c r="J53" s="11"/>
      <c r="K53" s="11"/>
      <c r="L53" s="1">
        <f t="shared" si="8"/>
        <v>0</v>
      </c>
      <c r="N53" s="1">
        <f t="shared" si="9"/>
        <v>0</v>
      </c>
      <c r="O53" s="1" t="str">
        <f t="shared" si="4"/>
        <v>OK</v>
      </c>
      <c r="Q53" s="11"/>
      <c r="R53" s="1">
        <f t="shared" si="5"/>
        <v>0</v>
      </c>
      <c r="S53" s="17" t="e">
        <f t="shared" si="6"/>
        <v>#DIV/0!</v>
      </c>
      <c r="T53" s="11"/>
    </row>
    <row r="54" spans="1:20" x14ac:dyDescent="0.35">
      <c r="A54" s="1">
        <v>47</v>
      </c>
      <c r="B54" s="11"/>
      <c r="C54" s="11"/>
      <c r="D54" s="11"/>
      <c r="E54" s="1">
        <f t="shared" si="10"/>
        <v>0</v>
      </c>
      <c r="F54" s="11"/>
      <c r="I54" s="11"/>
      <c r="J54" s="11"/>
      <c r="K54" s="11"/>
      <c r="L54" s="1">
        <f t="shared" si="8"/>
        <v>0</v>
      </c>
      <c r="N54" s="1">
        <f t="shared" si="9"/>
        <v>0</v>
      </c>
      <c r="O54" s="1" t="str">
        <f t="shared" si="4"/>
        <v>OK</v>
      </c>
      <c r="Q54" s="11"/>
      <c r="R54" s="1">
        <f t="shared" si="5"/>
        <v>0</v>
      </c>
      <c r="S54" s="17" t="e">
        <f t="shared" si="6"/>
        <v>#DIV/0!</v>
      </c>
      <c r="T54" s="11"/>
    </row>
    <row r="55" spans="1:20" x14ac:dyDescent="0.35">
      <c r="A55" s="1">
        <v>48</v>
      </c>
      <c r="B55" s="11"/>
      <c r="C55" s="11"/>
      <c r="D55" s="11"/>
      <c r="E55" s="1">
        <f t="shared" si="10"/>
        <v>0</v>
      </c>
      <c r="F55" s="11"/>
      <c r="I55" s="11"/>
      <c r="J55" s="11"/>
      <c r="K55" s="11"/>
      <c r="L55" s="1">
        <f t="shared" si="8"/>
        <v>0</v>
      </c>
      <c r="N55" s="1">
        <f t="shared" si="9"/>
        <v>0</v>
      </c>
      <c r="O55" s="1" t="str">
        <f t="shared" si="4"/>
        <v>OK</v>
      </c>
      <c r="Q55" s="11"/>
      <c r="R55" s="1">
        <f t="shared" si="5"/>
        <v>0</v>
      </c>
      <c r="S55" s="17" t="e">
        <f t="shared" si="6"/>
        <v>#DIV/0!</v>
      </c>
      <c r="T55" s="11"/>
    </row>
    <row r="56" spans="1:20" x14ac:dyDescent="0.35">
      <c r="A56" s="1">
        <v>49</v>
      </c>
      <c r="B56" s="11"/>
      <c r="C56" s="11"/>
      <c r="D56" s="11"/>
      <c r="E56" s="1">
        <f t="shared" si="10"/>
        <v>0</v>
      </c>
      <c r="F56" s="11"/>
      <c r="I56" s="11"/>
      <c r="J56" s="11"/>
      <c r="K56" s="11"/>
      <c r="L56" s="1">
        <f t="shared" si="8"/>
        <v>0</v>
      </c>
      <c r="N56" s="1">
        <f t="shared" si="9"/>
        <v>0</v>
      </c>
      <c r="O56" s="1" t="str">
        <f t="shared" si="4"/>
        <v>OK</v>
      </c>
      <c r="Q56" s="11"/>
      <c r="R56" s="1">
        <f t="shared" si="5"/>
        <v>0</v>
      </c>
      <c r="S56" s="17" t="e">
        <f t="shared" si="6"/>
        <v>#DIV/0!</v>
      </c>
      <c r="T56" s="11"/>
    </row>
    <row r="57" spans="1:20" x14ac:dyDescent="0.35">
      <c r="A57" s="1">
        <v>50</v>
      </c>
      <c r="B57" s="11"/>
      <c r="C57" s="11"/>
      <c r="D57" s="11"/>
      <c r="E57" s="1">
        <f t="shared" si="10"/>
        <v>0</v>
      </c>
      <c r="F57" s="11"/>
      <c r="I57" s="11"/>
      <c r="J57" s="11"/>
      <c r="K57" s="11"/>
      <c r="L57" s="1">
        <f t="shared" si="8"/>
        <v>0</v>
      </c>
      <c r="N57" s="1">
        <f t="shared" si="9"/>
        <v>0</v>
      </c>
      <c r="O57" s="1" t="str">
        <f t="shared" si="4"/>
        <v>OK</v>
      </c>
      <c r="Q57" s="11"/>
      <c r="R57" s="1">
        <f t="shared" si="5"/>
        <v>0</v>
      </c>
      <c r="S57" s="17" t="e">
        <f t="shared" si="6"/>
        <v>#DIV/0!</v>
      </c>
      <c r="T57" s="11"/>
    </row>
    <row r="58" spans="1:20" x14ac:dyDescent="0.35">
      <c r="A58" s="1">
        <v>51</v>
      </c>
      <c r="B58" s="11"/>
      <c r="C58" s="11"/>
      <c r="D58" s="11"/>
      <c r="E58" s="1">
        <f t="shared" si="10"/>
        <v>0</v>
      </c>
      <c r="F58" s="11"/>
      <c r="I58" s="11"/>
      <c r="J58" s="11"/>
      <c r="K58" s="11"/>
      <c r="L58" s="1">
        <f t="shared" ref="L58:L66" si="11">SUM(I58:K58)</f>
        <v>0</v>
      </c>
      <c r="N58" s="1">
        <f t="shared" ref="N58:N66" si="12">L58-E58</f>
        <v>0</v>
      </c>
      <c r="O58" s="1" t="str">
        <f t="shared" ref="O58:O67" si="13">IF(N58&gt;0,"CHECK CONTRIBUTIONS","OK")</f>
        <v>OK</v>
      </c>
      <c r="Q58" s="11"/>
      <c r="R58" s="1">
        <f t="shared" si="5"/>
        <v>0</v>
      </c>
      <c r="S58" s="17" t="e">
        <f t="shared" si="6"/>
        <v>#DIV/0!</v>
      </c>
      <c r="T58" s="11"/>
    </row>
    <row r="59" spans="1:20" x14ac:dyDescent="0.35">
      <c r="A59" s="1">
        <v>52</v>
      </c>
      <c r="B59" s="11"/>
      <c r="C59" s="11"/>
      <c r="D59" s="11"/>
      <c r="E59" s="1">
        <f t="shared" si="10"/>
        <v>0</v>
      </c>
      <c r="F59" s="11"/>
      <c r="I59" s="11"/>
      <c r="J59" s="11"/>
      <c r="K59" s="11"/>
      <c r="L59" s="1">
        <f t="shared" si="11"/>
        <v>0</v>
      </c>
      <c r="N59" s="1">
        <f t="shared" si="12"/>
        <v>0</v>
      </c>
      <c r="O59" s="1" t="str">
        <f t="shared" si="13"/>
        <v>OK</v>
      </c>
      <c r="Q59" s="11"/>
      <c r="R59" s="1">
        <f t="shared" si="5"/>
        <v>0</v>
      </c>
      <c r="S59" s="17" t="e">
        <f t="shared" si="6"/>
        <v>#DIV/0!</v>
      </c>
      <c r="T59" s="11"/>
    </row>
    <row r="60" spans="1:20" x14ac:dyDescent="0.35">
      <c r="A60" s="1">
        <v>53</v>
      </c>
      <c r="B60" s="11"/>
      <c r="C60" s="11"/>
      <c r="D60" s="11"/>
      <c r="E60" s="1">
        <f t="shared" si="10"/>
        <v>0</v>
      </c>
      <c r="F60" s="11"/>
      <c r="I60" s="11"/>
      <c r="J60" s="11"/>
      <c r="K60" s="11"/>
      <c r="L60" s="1">
        <f t="shared" si="11"/>
        <v>0</v>
      </c>
      <c r="N60" s="1">
        <f t="shared" si="12"/>
        <v>0</v>
      </c>
      <c r="O60" s="1" t="str">
        <f t="shared" si="13"/>
        <v>OK</v>
      </c>
      <c r="Q60" s="11"/>
      <c r="R60" s="1">
        <f t="shared" si="5"/>
        <v>0</v>
      </c>
      <c r="S60" s="17" t="e">
        <f t="shared" si="6"/>
        <v>#DIV/0!</v>
      </c>
      <c r="T60" s="11"/>
    </row>
    <row r="61" spans="1:20" x14ac:dyDescent="0.35">
      <c r="A61" s="1">
        <v>54</v>
      </c>
      <c r="B61" s="11"/>
      <c r="C61" s="11"/>
      <c r="D61" s="11"/>
      <c r="E61" s="1">
        <f t="shared" si="10"/>
        <v>0</v>
      </c>
      <c r="F61" s="11"/>
      <c r="I61" s="11"/>
      <c r="J61" s="11"/>
      <c r="K61" s="11"/>
      <c r="L61" s="1">
        <f t="shared" si="11"/>
        <v>0</v>
      </c>
      <c r="N61" s="1">
        <f t="shared" si="12"/>
        <v>0</v>
      </c>
      <c r="O61" s="1" t="str">
        <f t="shared" si="13"/>
        <v>OK</v>
      </c>
      <c r="Q61" s="11"/>
      <c r="R61" s="1">
        <f t="shared" si="5"/>
        <v>0</v>
      </c>
      <c r="S61" s="17" t="e">
        <f t="shared" si="6"/>
        <v>#DIV/0!</v>
      </c>
      <c r="T61" s="11"/>
    </row>
    <row r="62" spans="1:20" x14ac:dyDescent="0.35">
      <c r="A62" s="1">
        <v>55</v>
      </c>
      <c r="B62" s="11"/>
      <c r="C62" s="11"/>
      <c r="D62" s="11"/>
      <c r="E62" s="1">
        <f t="shared" si="10"/>
        <v>0</v>
      </c>
      <c r="F62" s="11"/>
      <c r="I62" s="11"/>
      <c r="J62" s="11"/>
      <c r="K62" s="11"/>
      <c r="L62" s="1">
        <f t="shared" si="11"/>
        <v>0</v>
      </c>
      <c r="N62" s="1">
        <f t="shared" si="12"/>
        <v>0</v>
      </c>
      <c r="O62" s="1" t="str">
        <f t="shared" si="13"/>
        <v>OK</v>
      </c>
      <c r="Q62" s="11"/>
      <c r="R62" s="1">
        <f t="shared" si="5"/>
        <v>0</v>
      </c>
      <c r="S62" s="17" t="e">
        <f t="shared" si="6"/>
        <v>#DIV/0!</v>
      </c>
      <c r="T62" s="11"/>
    </row>
    <row r="63" spans="1:20" x14ac:dyDescent="0.35">
      <c r="A63" s="1">
        <v>56</v>
      </c>
      <c r="B63" s="11"/>
      <c r="C63" s="11"/>
      <c r="D63" s="11"/>
      <c r="E63" s="1">
        <f t="shared" si="10"/>
        <v>0</v>
      </c>
      <c r="F63" s="11"/>
      <c r="I63" s="11"/>
      <c r="J63" s="11"/>
      <c r="K63" s="11"/>
      <c r="L63" s="1">
        <f t="shared" si="11"/>
        <v>0</v>
      </c>
      <c r="N63" s="1">
        <f t="shared" si="12"/>
        <v>0</v>
      </c>
      <c r="O63" s="1" t="str">
        <f t="shared" si="13"/>
        <v>OK</v>
      </c>
      <c r="Q63" s="11"/>
      <c r="R63" s="1">
        <f t="shared" si="5"/>
        <v>0</v>
      </c>
      <c r="S63" s="17" t="e">
        <f t="shared" si="6"/>
        <v>#DIV/0!</v>
      </c>
      <c r="T63" s="11"/>
    </row>
    <row r="64" spans="1:20" x14ac:dyDescent="0.35">
      <c r="A64" s="1">
        <v>57</v>
      </c>
      <c r="B64" s="11"/>
      <c r="C64" s="11"/>
      <c r="D64" s="11"/>
      <c r="E64" s="1">
        <f t="shared" si="10"/>
        <v>0</v>
      </c>
      <c r="F64" s="11"/>
      <c r="I64" s="11"/>
      <c r="J64" s="11"/>
      <c r="K64" s="11"/>
      <c r="L64" s="1">
        <f t="shared" si="11"/>
        <v>0</v>
      </c>
      <c r="N64" s="1">
        <f t="shared" si="12"/>
        <v>0</v>
      </c>
      <c r="O64" s="1" t="str">
        <f t="shared" si="13"/>
        <v>OK</v>
      </c>
      <c r="Q64" s="11"/>
      <c r="R64" s="1">
        <f t="shared" si="5"/>
        <v>0</v>
      </c>
      <c r="S64" s="17" t="e">
        <f t="shared" si="6"/>
        <v>#DIV/0!</v>
      </c>
      <c r="T64" s="11"/>
    </row>
    <row r="65" spans="1:20" x14ac:dyDescent="0.35">
      <c r="A65" s="1">
        <v>58</v>
      </c>
      <c r="B65" s="11"/>
      <c r="C65" s="11"/>
      <c r="D65" s="11"/>
      <c r="E65" s="1">
        <f t="shared" si="10"/>
        <v>0</v>
      </c>
      <c r="F65" s="11"/>
      <c r="I65" s="11"/>
      <c r="J65" s="11"/>
      <c r="K65" s="11"/>
      <c r="L65" s="1">
        <f t="shared" si="11"/>
        <v>0</v>
      </c>
      <c r="N65" s="1">
        <f t="shared" si="12"/>
        <v>0</v>
      </c>
      <c r="O65" s="1" t="str">
        <f t="shared" si="13"/>
        <v>OK</v>
      </c>
      <c r="Q65" s="11"/>
      <c r="R65" s="1">
        <f t="shared" si="5"/>
        <v>0</v>
      </c>
      <c r="S65" s="17" t="e">
        <f t="shared" si="6"/>
        <v>#DIV/0!</v>
      </c>
      <c r="T65" s="11"/>
    </row>
    <row r="66" spans="1:20" x14ac:dyDescent="0.35">
      <c r="A66" s="1">
        <v>59</v>
      </c>
      <c r="B66" s="11"/>
      <c r="C66" s="11"/>
      <c r="D66" s="11"/>
      <c r="E66" s="1">
        <f t="shared" si="10"/>
        <v>0</v>
      </c>
      <c r="F66" s="11"/>
      <c r="I66" s="11"/>
      <c r="J66" s="11"/>
      <c r="K66" s="11"/>
      <c r="L66" s="1">
        <f t="shared" si="11"/>
        <v>0</v>
      </c>
      <c r="N66" s="1">
        <f t="shared" si="12"/>
        <v>0</v>
      </c>
      <c r="O66" s="1" t="str">
        <f t="shared" si="13"/>
        <v>OK</v>
      </c>
      <c r="Q66" s="11"/>
      <c r="R66" s="1">
        <f t="shared" si="5"/>
        <v>0</v>
      </c>
      <c r="S66" s="17" t="e">
        <f t="shared" si="6"/>
        <v>#DIV/0!</v>
      </c>
      <c r="T66" s="11"/>
    </row>
    <row r="67" spans="1:20" x14ac:dyDescent="0.35">
      <c r="A67" s="1">
        <v>60</v>
      </c>
      <c r="B67" s="11"/>
      <c r="C67" s="11"/>
      <c r="D67" s="11"/>
      <c r="E67" s="1">
        <f t="shared" si="10"/>
        <v>0</v>
      </c>
      <c r="F67" s="11"/>
      <c r="I67" s="11"/>
      <c r="J67" s="11"/>
      <c r="K67" s="11"/>
      <c r="L67" s="1">
        <f>SUM(I67:K67)</f>
        <v>0</v>
      </c>
      <c r="N67" s="1">
        <f>L67-E67</f>
        <v>0</v>
      </c>
      <c r="O67" s="1" t="str">
        <f t="shared" si="13"/>
        <v>OK</v>
      </c>
      <c r="Q67" s="11"/>
      <c r="R67" s="1">
        <f t="shared" si="5"/>
        <v>0</v>
      </c>
      <c r="S67" s="17" t="e">
        <f t="shared" si="6"/>
        <v>#DIV/0!</v>
      </c>
      <c r="T67" s="11"/>
    </row>
  </sheetData>
  <sheetProtection sheet="1" objects="1" scenarios="1" selectLockedCells="1"/>
  <mergeCells count="2">
    <mergeCell ref="A1:B1"/>
    <mergeCell ref="I6:K6"/>
  </mergeCells>
  <conditionalFormatting sqref="N8:N67">
    <cfRule type="cellIs" dxfId="0" priority="1" operator="greaterThan">
      <formula>0</formula>
    </cfRule>
  </conditionalFormatting>
  <hyperlinks>
    <hyperlink ref="C8" r:id="rId1" xr:uid="{7AC90868-31EA-4AFA-8272-50B4D7162881}"/>
  </hyperlinks>
  <pageMargins left="0.7" right="0.7" top="0.75" bottom="0.75" header="0.3" footer="0.3"/>
  <pageSetup paperSize="9" orientation="portrait" verticalDpi="0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301A0DC-DB17-4BB9-8410-54CB9ECB7747}">
          <x14:formula1>
            <xm:f>Sheet1!$A$2:$A$5</xm:f>
          </x14:formula1>
          <xm:sqref>F8:F67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B1B3F-2B62-4157-9DDA-F69AE8C00F20}">
  <dimension ref="A2:A5"/>
  <sheetViews>
    <sheetView workbookViewId="0">
      <selection activeCell="A6" sqref="A6"/>
    </sheetView>
  </sheetViews>
  <sheetFormatPr defaultRowHeight="14.5" x14ac:dyDescent="0.35"/>
  <sheetData>
    <row r="2" spans="1:1" x14ac:dyDescent="0.35">
      <c r="A2" t="s">
        <v>44</v>
      </c>
    </row>
    <row r="3" spans="1:1" x14ac:dyDescent="0.35">
      <c r="A3" t="s">
        <v>90</v>
      </c>
    </row>
    <row r="4" spans="1:1" x14ac:dyDescent="0.35">
      <c r="A4" t="s">
        <v>33</v>
      </c>
    </row>
    <row r="5" spans="1:1" x14ac:dyDescent="0.35">
      <c r="A5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WC Base Document" ma:contentTypeID="0x0101000F71D8C3C5125641A546FEF1A1ABF339001CBD8F208EAAA54CAC78EED193A7138F" ma:contentTypeVersion="13" ma:contentTypeDescription="Cheshire West Base document" ma:contentTypeScope="" ma:versionID="e6d63c3640db1ddbbbfd8afb723a6b3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5d32d2e69cb31f07e4b4251cc408c0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343368-5ECD-4917-B8C1-A5B255CD0EC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268EF97-3518-4A56-9AE7-CD530D39C2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557D7A-C21F-44DE-934E-5EA5E25483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CWC contributions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MORGAN, Deborah</dc:creator>
  <cp:keywords/>
  <dc:description/>
  <cp:lastModifiedBy>SIMPSON, Selina</cp:lastModifiedBy>
  <cp:revision/>
  <dcterms:created xsi:type="dcterms:W3CDTF">2021-10-07T16:50:14Z</dcterms:created>
  <dcterms:modified xsi:type="dcterms:W3CDTF">2024-10-09T12:08:50Z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0x0101000F71D8C3C5125641A546FEF1A1ABF339001CBD8F208EAAA54CAC78EED193A7138F</vt:lpwstr>
  </property>
</Properties>
</file>